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a9eba75487105a3a/GeoForm/Otime-OneDrive/Ranking/2023/"/>
    </mc:Choice>
  </mc:AlternateContent>
  <xr:revisionPtr revIDLastSave="294" documentId="8_{7358A29A-CD68-40D6-9266-824365B224A7}" xr6:coauthVersionLast="47" xr6:coauthVersionMax="47" xr10:uidLastSave="{55CBF237-D6AD-47EC-8629-C8C74F21F668}"/>
  <bookViews>
    <workbookView xWindow="3180" yWindow="450" windowWidth="24975" windowHeight="14445" firstSheet="2" activeTab="6" xr2:uid="{00000000-000D-0000-FFFF-FFFF00000000}"/>
  </bookViews>
  <sheets>
    <sheet name="Forklaring" sheetId="7" r:id="rId1"/>
    <sheet name="Hovedranking" sheetId="1" r:id="rId2"/>
    <sheet name="Ranking-Mellom" sheetId="4" r:id="rId3"/>
    <sheet name="Ranking-Kort" sheetId="2" r:id="rId4"/>
    <sheet name="Utholdenhetsranking" sheetId="3" r:id="rId5"/>
    <sheet name="Totalranking" sheetId="8" r:id="rId6"/>
    <sheet name="Hovedranking-Kvinner" sheetId="10" r:id="rId7"/>
    <sheet name="Ranking-Mellom-Kvinner" sheetId="11" r:id="rId8"/>
    <sheet name="Ranking-Kort Kvinner" sheetId="12" r:id="rId9"/>
  </sheets>
  <definedNames>
    <definedName name="_xlnm._FilterDatabase" localSheetId="1" hidden="1">Hovedranking!$A$6:$AM$789</definedName>
    <definedName name="_xlnm._FilterDatabase" localSheetId="6" hidden="1">'Hovedranking-Kvinner'!$A$6:$DE$872</definedName>
    <definedName name="_xlnm._FilterDatabase" localSheetId="3" hidden="1">'Ranking-Kort'!$A$6:$AA$972</definedName>
    <definedName name="_xlnm._FilterDatabase" localSheetId="8" hidden="1">'Ranking-Kort Kvinner'!$A$6:$AC$972</definedName>
    <definedName name="_xlnm._FilterDatabase" localSheetId="2" hidden="1">'Ranking-Mellom'!$A$6:$AI$805</definedName>
    <definedName name="_xlnm._FilterDatabase" localSheetId="7" hidden="1">'Ranking-Mellom-Kvinner'!$A$6:$AM$972</definedName>
    <definedName name="_xlnm._FilterDatabase" localSheetId="5" hidden="1">Totalranking!$A$6:$BU$821</definedName>
    <definedName name="_xlnm._FilterDatabase" localSheetId="4" hidden="1">Utholdenhetsranking!$A$6:$D$972</definedName>
    <definedName name="EksterneData_1" localSheetId="4" hidden="1">Utholdenhetsranking!#REF!</definedName>
    <definedName name="headingHoved" localSheetId="1">Hovedranking!$A$1:$A$3</definedName>
    <definedName name="headingHoved" localSheetId="6">'Hovedranking-Kvinner'!$A$1:$A$3</definedName>
    <definedName name="headingHoved" localSheetId="5">Totalranking!$A$1:$A$3</definedName>
    <definedName name="headingHoved_1" localSheetId="1">Hovedranking!#REF!</definedName>
    <definedName name="headingKort" localSheetId="3">'Ranking-Kort'!$A$1:$A$3</definedName>
    <definedName name="headingKort" localSheetId="8">'Ranking-Kort Kvinner'!$A$1:$A$3</definedName>
    <definedName name="headingMellom" localSheetId="2">'Ranking-Mellom'!$A$1:$A$3</definedName>
    <definedName name="headingMellom" localSheetId="7">'Ranking-Mellom-Kvinner'!$A$1:$A$3</definedName>
    <definedName name="Ranking_Totaltid" localSheetId="4">Utholdenhetsranking!$A$7:$D$805</definedName>
    <definedName name="RankingAlle" localSheetId="1">Hovedranking!$A$6:$AL$805</definedName>
    <definedName name="RankingAlle" localSheetId="6">'Hovedranking-Kvinner'!$A$6:$AL$226</definedName>
    <definedName name="RankingAlle" localSheetId="5">Totalranking!$A$6:$AL$805</definedName>
    <definedName name="RankingKort" localSheetId="3">'Ranking-Kort'!$A$6:$AL$805</definedName>
    <definedName name="RankingKort" localSheetId="8">'Ranking-Kort Kvinner'!$A$6:$AL$226</definedName>
    <definedName name="RankingMellom" localSheetId="2">'Ranking-Mellom'!$A$6:$AL$805</definedName>
    <definedName name="RankingMellom" localSheetId="7">'Ranking-Mellom-Kvinner'!$A$6:$AL$226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1B9545C-DE76-46E6-98B6-E6EBF0DB5F4F}" name="headingHoved" type="6" refreshedVersion="8" background="1" saveData="1">
    <textPr prompt="0" codePage="28591" sourceFile="C:\Users\oyg\OneDrive\GeoForm\Otime-OneDrive\Ranking\2023\headingHoved.txt" thousands=" ">
      <textFields>
        <textField/>
      </textFields>
    </textPr>
  </connection>
  <connection id="2" xr16:uid="{CE59F568-C788-453B-A028-D9E093F073C0}" name="headingHovedKvinner" type="6" refreshedVersion="8" background="1" saveData="1">
    <textPr prompt="0" codePage="28591" sourceFile="C:\Users\oyg\OneDrive\GeoForm\Otime-OneDrive\Ranking\2023\headingHoved-Kvinner.txt" thousands=" " tab="0" semicolon="1">
      <textFields>
        <textField/>
      </textFields>
    </textPr>
  </connection>
  <connection id="3" xr16:uid="{4BE0D555-8BB3-47B5-B005-6F6BDA77D62D}" name="headingKort" type="6" refreshedVersion="8" background="1" saveData="1">
    <textPr prompt="0" codePage="28591" sourceFile="C:\Users\oyg\OneDrive\GeoForm\Otime-OneDrive\Ranking\2023\headingKort.txt" thousands=" " tab="0" semicolon="1">
      <textFields count="2">
        <textField/>
        <textField/>
      </textFields>
    </textPr>
  </connection>
  <connection id="4" xr16:uid="{C47206A5-BFBF-4298-BE75-E9C5D753356D}" name="headingKortKvinner" type="6" refreshedVersion="8" background="1" saveData="1">
    <textPr prompt="0" codePage="28591" sourceFile="C:\Users\oyg\OneDrive\GeoForm\Otime-OneDrive\Ranking\2023\headingKort-Kvinner.txt" thousands=" " tab="0" semicolon="1">
      <textFields count="2">
        <textField/>
        <textField/>
      </textFields>
    </textPr>
  </connection>
  <connection id="5" xr16:uid="{1C3E1462-F51D-401C-91E5-7228E1B584AF}" name="headingMellom" type="6" refreshedVersion="8" background="1" saveData="1">
    <textPr prompt="0" codePage="28591" sourceFile="C:\Users\oyg\OneDrive\GeoForm\Otime-OneDrive\Ranking\2023\headingMellom.txt" thousands=" " tab="0" semicolon="1">
      <textFields count="2">
        <textField/>
        <textField/>
      </textFields>
    </textPr>
  </connection>
  <connection id="6" xr16:uid="{37220F4F-81F4-4292-9C01-A92C52D07E92}" name="headingMellomKvinner" type="6" refreshedVersion="8" background="1" saveData="1">
    <textPr prompt="0" codePage="28591" sourceFile="C:\Users\oyg\OneDrive\GeoForm\Otime-OneDrive\Ranking\2023\headingMellom-Kvinner.txt" thousands=" " tab="0" semicolon="1">
      <textFields count="2">
        <textField/>
        <textField/>
      </textFields>
    </textPr>
  </connection>
  <connection id="7" xr16:uid="{71C8A772-BF62-4AB7-B743-A9F42C7D8E79}" name="headingTotal" type="6" refreshedVersion="8" background="1" saveData="1">
    <textPr prompt="0" codePage="28591" sourceFile="C:\Users\oyg\OneDrive\GeoForm\Otime-OneDrive\Ranking\2023\headingTotal.txt" thousands=" " tab="0" semicolon="1">
      <textFields count="2">
        <textField/>
        <textField/>
      </textFields>
    </textPr>
  </connection>
  <connection id="8" xr16:uid="{5089F7C9-5046-4F44-8D40-76ADE43A1ABE}" name="RankingAlle" type="6" refreshedVersion="8" background="1" saveData="1">
    <textPr prompt="0" codePage="28591" sourceFile="C:\Users\oyg\OneDrive\GeoForm\Otime-OneDrive\Ranking\2023\RankingAlle.txt" thousands=" " tab="0" semicolon="1">
      <textFields>
        <textField/>
      </textFields>
    </textPr>
  </connection>
  <connection id="9" xr16:uid="{E811CA44-6E0B-47F2-962D-BD4D565526AD}" name="RankingAlleTotal" type="6" refreshedVersion="8" background="1" saveData="1">
    <textPr prompt="0" codePage="28591" sourceFile="C:\Users\oyg\OneDrive\GeoForm\Otime-OneDrive\Ranking\2023\RankingAlleTotal.txt" thousands=" " tab="0" semicolon="1">
      <textFields>
        <textField/>
      </textFields>
    </textPr>
  </connection>
  <connection id="10" xr16:uid="{AA067994-E071-4CC3-B92D-7D245BB74C71}" name="RankingHovedKvinner" type="6" refreshedVersion="8" background="1" saveData="1">
    <textPr prompt="0" codePage="28591" sourceFile="C:\Users\oyg\OneDrive\GeoForm\Otime-OneDrive\Ranking\2023\RankingAlleKvinner.txt" thousands=" " tab="0" semicolon="1">
      <textFields>
        <textField/>
      </textFields>
    </textPr>
  </connection>
  <connection id="11" xr16:uid="{958096E2-F9B1-4086-8C24-58B575F3DDE1}" name="RankingKort" type="6" refreshedVersion="8" background="1" saveData="1">
    <textPr prompt="0" codePage="28591" sourceFile="C:\Users\oyg\OneDrive\GeoForm\Otime-OneDrive\Ranking\2023\RankingKort.txt" thousands=" " tab="0" semicolon="1">
      <textFields>
        <textField/>
      </textFields>
    </textPr>
  </connection>
  <connection id="12" xr16:uid="{14DEC90F-3D33-44C1-B994-0BCD8A2822A7}" name="RankingKortKvinner" type="6" refreshedVersion="8" background="1" saveData="1">
    <textPr prompt="0" codePage="28591" sourceFile="C:\Users\oyg\OneDrive\GeoForm\Otime-OneDrive\Ranking\2023\RankingKortKvinner.txt" thousands=" " tab="0" semicolon="1">
      <textFields>
        <textField/>
      </textFields>
    </textPr>
  </connection>
  <connection id="13" xr16:uid="{7C8550BA-1948-4B3E-9E68-2F538F1C9DD5}" name="RankingMellom" type="6" refreshedVersion="8" background="1" saveData="1">
    <textPr prompt="0" codePage="28591" sourceFile="C:\Users\oyg\OneDrive\GeoForm\Otime-OneDrive\Ranking\2023\RankingMellom.txt" thousands=" " tab="0" semicolon="1">
      <textFields>
        <textField/>
      </textFields>
    </textPr>
  </connection>
  <connection id="14" xr16:uid="{F1E19B98-F3D1-4FA6-B1BD-D2F92F3981B8}" name="RankingMellomKvinner" type="6" refreshedVersion="8" background="1" saveData="1">
    <textPr prompt="0" codePage="28591" sourceFile="C:\Users\oyg\OneDrive\GeoForm\Otime-OneDrive\Ranking\2023\RankingMellomKvinner.txt" thousands=" " tab="0" semicolon="1">
      <textFields>
        <textField/>
      </textFields>
    </textPr>
  </connection>
  <connection id="15" xr16:uid="{27AECA80-9F64-492D-B18D-3B1BFC12D150}" name="Ranking-Totaltid" type="6" refreshedVersion="8" background="1" saveData="1">
    <textPr prompt="0" codePage="28591" sourceFile="C:\Users\oyg\OneDrive\GeoForm\Otime-OneDrive\Ranking\2023\Ranking-Totaltid.txt" thousands=" " tab="0" semicolon="1">
      <textFields>
        <textField/>
      </textFields>
    </textPr>
  </connection>
</connections>
</file>

<file path=xl/sharedStrings.xml><?xml version="1.0" encoding="utf-8"?>
<sst xmlns="http://schemas.openxmlformats.org/spreadsheetml/2006/main" count="16986" uniqueCount="1334">
  <si>
    <t>Etternavn</t>
  </si>
  <si>
    <t>Fornavn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</si>
  <si>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</si>
  <si>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</si>
  <si>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</si>
  <si>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</si>
  <si>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</si>
  <si>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</si>
  <si>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</si>
  <si>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</si>
  <si>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</si>
  <si>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</si>
  <si>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</si>
  <si>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</si>
  <si>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</si>
  <si>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Christiansen</t>
  </si>
  <si>
    <t>Nipen</t>
  </si>
  <si>
    <t>Thomas</t>
  </si>
  <si>
    <t>Fremstad</t>
  </si>
  <si>
    <t>Karl</t>
  </si>
  <si>
    <t>Rygh</t>
  </si>
  <si>
    <t>Karl Even</t>
  </si>
  <si>
    <t>Mathias</t>
  </si>
  <si>
    <t>Olausson</t>
  </si>
  <si>
    <t>Mikael</t>
  </si>
  <si>
    <t>Knut</t>
  </si>
  <si>
    <t>Lund</t>
  </si>
  <si>
    <t>Trond</t>
  </si>
  <si>
    <t>Nygård</t>
  </si>
  <si>
    <t>Svein</t>
  </si>
  <si>
    <t>Tore</t>
  </si>
  <si>
    <t>Natvig</t>
  </si>
  <si>
    <t>Peder</t>
  </si>
  <si>
    <t>Grønneberg</t>
  </si>
  <si>
    <t>Skage</t>
  </si>
  <si>
    <t>Morten</t>
  </si>
  <si>
    <t>Bårtveit</t>
  </si>
  <si>
    <t>Systad</t>
  </si>
  <si>
    <t>Rolv Anders</t>
  </si>
  <si>
    <t>Bugge</t>
  </si>
  <si>
    <t>Ruth</t>
  </si>
  <si>
    <t>Eivind</t>
  </si>
  <si>
    <t>Heitmann</t>
  </si>
  <si>
    <t>Ståle</t>
  </si>
  <si>
    <t>Egge</t>
  </si>
  <si>
    <t>Stig</t>
  </si>
  <si>
    <t>Grinde</t>
  </si>
  <si>
    <t>Vollen</t>
  </si>
  <si>
    <t>Magne</t>
  </si>
  <si>
    <t>Iwe</t>
  </si>
  <si>
    <t>Harald</t>
  </si>
  <si>
    <t>Lahlum</t>
  </si>
  <si>
    <t>Jon</t>
  </si>
  <si>
    <t>Thorstensen</t>
  </si>
  <si>
    <t>Einar</t>
  </si>
  <si>
    <t>Sverdrup-Thygeson</t>
  </si>
  <si>
    <t>Kjetil</t>
  </si>
  <si>
    <t>Utskarpen</t>
  </si>
  <si>
    <t>Audrun</t>
  </si>
  <si>
    <t>Håkon</t>
  </si>
  <si>
    <t>Refsland</t>
  </si>
  <si>
    <t>Ivar</t>
  </si>
  <si>
    <t>Sindre</t>
  </si>
  <si>
    <t>Mathisen</t>
  </si>
  <si>
    <t>Terje</t>
  </si>
  <si>
    <t>Kjell</t>
  </si>
  <si>
    <t>Berteig</t>
  </si>
  <si>
    <t>Vidar</t>
  </si>
  <si>
    <t>Næss</t>
  </si>
  <si>
    <t>Lian</t>
  </si>
  <si>
    <t>Odd Arne</t>
  </si>
  <si>
    <t>Hegna</t>
  </si>
  <si>
    <t>Jebsen</t>
  </si>
  <si>
    <t>Madsen</t>
  </si>
  <si>
    <t>Solheim</t>
  </si>
  <si>
    <t>Paul</t>
  </si>
  <si>
    <t>Håvard</t>
  </si>
  <si>
    <t>Olav</t>
  </si>
  <si>
    <t>Benestad</t>
  </si>
  <si>
    <t>Lars</t>
  </si>
  <si>
    <t>Hallan</t>
  </si>
  <si>
    <t>Toril</t>
  </si>
  <si>
    <t>Berge</t>
  </si>
  <si>
    <t>Stiansen</t>
  </si>
  <si>
    <t>Peer</t>
  </si>
  <si>
    <t>Erøy</t>
  </si>
  <si>
    <t>Karl Aasmund</t>
  </si>
  <si>
    <t>Danielsen</t>
  </si>
  <si>
    <t>Anne</t>
  </si>
  <si>
    <t>Tandrevold</t>
  </si>
  <si>
    <t>Eirik</t>
  </si>
  <si>
    <t>Bøe</t>
  </si>
  <si>
    <t>Tormod</t>
  </si>
  <si>
    <t>Karlsen</t>
  </si>
  <si>
    <t>Per Arne</t>
  </si>
  <si>
    <t>Clasen</t>
  </si>
  <si>
    <t>Claus Frimann</t>
  </si>
  <si>
    <t>Øvergaard</t>
  </si>
  <si>
    <t>Rikheim</t>
  </si>
  <si>
    <t>Per</t>
  </si>
  <si>
    <t>Skjelkvåle</t>
  </si>
  <si>
    <t>Brit Lisa</t>
  </si>
  <si>
    <t>Fixdal</t>
  </si>
  <si>
    <t>Trude</t>
  </si>
  <si>
    <t>Christensen</t>
  </si>
  <si>
    <t>Eriksen</t>
  </si>
  <si>
    <t>Jensen</t>
  </si>
  <si>
    <t>Sandelien</t>
  </si>
  <si>
    <t>Bjørn</t>
  </si>
  <si>
    <t>Engzelius</t>
  </si>
  <si>
    <t>Margrete</t>
  </si>
  <si>
    <t>Tor</t>
  </si>
  <si>
    <t>Fremming</t>
  </si>
  <si>
    <t>Hjelm</t>
  </si>
  <si>
    <t>Øyvind</t>
  </si>
  <si>
    <t>Ommundsen</t>
  </si>
  <si>
    <t>Broadwell</t>
  </si>
  <si>
    <t>Sharon</t>
  </si>
  <si>
    <t>Tho</t>
  </si>
  <si>
    <t>Kjersti</t>
  </si>
  <si>
    <t>Herud</t>
  </si>
  <si>
    <t>Petersen</t>
  </si>
  <si>
    <t>John Thomas</t>
  </si>
  <si>
    <t>Aulie</t>
  </si>
  <si>
    <t>Nodenes</t>
  </si>
  <si>
    <t>Ole Martin</t>
  </si>
  <si>
    <t>Steinar</t>
  </si>
  <si>
    <t>Løken</t>
  </si>
  <si>
    <t>Aleidis</t>
  </si>
  <si>
    <t>Killingmo</t>
  </si>
  <si>
    <t>Lene Anett</t>
  </si>
  <si>
    <t>Gisela</t>
  </si>
  <si>
    <t>Haugen</t>
  </si>
  <si>
    <t>Kåre</t>
  </si>
  <si>
    <t>Ursin</t>
  </si>
  <si>
    <t>Nora</t>
  </si>
  <si>
    <t>Ongstad</t>
  </si>
  <si>
    <t>Øystein</t>
  </si>
  <si>
    <t>Solhjeld</t>
  </si>
  <si>
    <t>Goa</t>
  </si>
  <si>
    <t>Kristin</t>
  </si>
  <si>
    <t>Mygland</t>
  </si>
  <si>
    <t>Grymyr</t>
  </si>
  <si>
    <t>Aina</t>
  </si>
  <si>
    <t>Erik</t>
  </si>
  <si>
    <t>Fougner</t>
  </si>
  <si>
    <t>Jon C.</t>
  </si>
  <si>
    <t>Svedberg</t>
  </si>
  <si>
    <t>Johan</t>
  </si>
  <si>
    <t>Langaas</t>
  </si>
  <si>
    <t>Østermann</t>
  </si>
  <si>
    <t>Audun</t>
  </si>
  <si>
    <t>Eide-Fredriksen</t>
  </si>
  <si>
    <t>Fridtjof</t>
  </si>
  <si>
    <t>Onsager</t>
  </si>
  <si>
    <t>Are</t>
  </si>
  <si>
    <t>Reusch</t>
  </si>
  <si>
    <t>Christian</t>
  </si>
  <si>
    <t>Bremnes</t>
  </si>
  <si>
    <t>John Bjørnar</t>
  </si>
  <si>
    <t>Jørgensen</t>
  </si>
  <si>
    <t>Brenna</t>
  </si>
  <si>
    <t>Ulf</t>
  </si>
  <si>
    <t>Wang</t>
  </si>
  <si>
    <t>Dag</t>
  </si>
  <si>
    <t>Therkelsen</t>
  </si>
  <si>
    <t>Pål</t>
  </si>
  <si>
    <t>Rune</t>
  </si>
  <si>
    <t>Zeiner-Gundersen</t>
  </si>
  <si>
    <t>Richard</t>
  </si>
  <si>
    <t>Lefdahl</t>
  </si>
  <si>
    <t>Per Morten</t>
  </si>
  <si>
    <t>Espen</t>
  </si>
  <si>
    <t>Hov</t>
  </si>
  <si>
    <t>Kaarby</t>
  </si>
  <si>
    <t>Halden</t>
  </si>
  <si>
    <t>Gunnar</t>
  </si>
  <si>
    <t>Ketil</t>
  </si>
  <si>
    <t>Njåstein</t>
  </si>
  <si>
    <t>Marianne</t>
  </si>
  <si>
    <t>Sigurdsen</t>
  </si>
  <si>
    <t>Roar</t>
  </si>
  <si>
    <t>Sauar</t>
  </si>
  <si>
    <t>Anton</t>
  </si>
  <si>
    <t>Helge</t>
  </si>
  <si>
    <t>Elvekrok</t>
  </si>
  <si>
    <t>Skantze</t>
  </si>
  <si>
    <t>Turter</t>
  </si>
  <si>
    <t>Bjaaland</t>
  </si>
  <si>
    <t>Malm</t>
  </si>
  <si>
    <t>Susannah</t>
  </si>
  <si>
    <t>Borge</t>
  </si>
  <si>
    <t>Karsten</t>
  </si>
  <si>
    <t>Hege</t>
  </si>
  <si>
    <t>Jo</t>
  </si>
  <si>
    <t>Don</t>
  </si>
  <si>
    <t>Sanchis</t>
  </si>
  <si>
    <t>Charlotte</t>
  </si>
  <si>
    <t>Bakstad</t>
  </si>
  <si>
    <t>Huseth</t>
  </si>
  <si>
    <t>Egil</t>
  </si>
  <si>
    <t>Egner</t>
  </si>
  <si>
    <t>Berit</t>
  </si>
  <si>
    <t>Fismen</t>
  </si>
  <si>
    <t>Kongsnes</t>
  </si>
  <si>
    <t>Arne</t>
  </si>
  <si>
    <t>Scheie</t>
  </si>
  <si>
    <t>Andreas</t>
  </si>
  <si>
    <t>Sigurd</t>
  </si>
  <si>
    <t>Vogelsang</t>
  </si>
  <si>
    <t>Pettersen</t>
  </si>
  <si>
    <t>Bjergaard</t>
  </si>
  <si>
    <t>Anders</t>
  </si>
  <si>
    <t>Nils</t>
  </si>
  <si>
    <t>Britta</t>
  </si>
  <si>
    <t>Henriksen</t>
  </si>
  <si>
    <t>Jan Tore</t>
  </si>
  <si>
    <t>Vemund</t>
  </si>
  <si>
    <t>Jacobsen</t>
  </si>
  <si>
    <t>Hanssen</t>
  </si>
  <si>
    <t>Linda</t>
  </si>
  <si>
    <t>Frode</t>
  </si>
  <si>
    <t>Noer</t>
  </si>
  <si>
    <t>Lars Karelius</t>
  </si>
  <si>
    <t>Iversen</t>
  </si>
  <si>
    <t>Melkild</t>
  </si>
  <si>
    <t>Dagrun</t>
  </si>
  <si>
    <t>Runa</t>
  </si>
  <si>
    <t>Anne Marit</t>
  </si>
  <si>
    <t>Henrik</t>
  </si>
  <si>
    <t>Roy</t>
  </si>
  <si>
    <t>Petter</t>
  </si>
  <si>
    <t>Hallvard</t>
  </si>
  <si>
    <t>Ekeberg</t>
  </si>
  <si>
    <t>Per Kristian</t>
  </si>
  <si>
    <t>Kildahl</t>
  </si>
  <si>
    <t>Johanson</t>
  </si>
  <si>
    <t>Odd</t>
  </si>
  <si>
    <t>Christine</t>
  </si>
  <si>
    <t>Stine</t>
  </si>
  <si>
    <t>Parnemo</t>
  </si>
  <si>
    <t>Låg</t>
  </si>
  <si>
    <t>Kristensen</t>
  </si>
  <si>
    <t>Aubert</t>
  </si>
  <si>
    <t>Myhr</t>
  </si>
  <si>
    <t>Hultgreen</t>
  </si>
  <si>
    <t>Knut-Anders</t>
  </si>
  <si>
    <t>Berg</t>
  </si>
  <si>
    <t>Merete</t>
  </si>
  <si>
    <t>Helland</t>
  </si>
  <si>
    <t>Grandum</t>
  </si>
  <si>
    <t>Mella</t>
  </si>
  <si>
    <t>Stein</t>
  </si>
  <si>
    <t>Takvam</t>
  </si>
  <si>
    <t>Arnt Ove</t>
  </si>
  <si>
    <t>Åm</t>
  </si>
  <si>
    <t>Martin</t>
  </si>
  <si>
    <t>Lindseth</t>
  </si>
  <si>
    <t>Inge</t>
  </si>
  <si>
    <t>Bo</t>
  </si>
  <si>
    <t>Solhjem</t>
  </si>
  <si>
    <t>Plaian</t>
  </si>
  <si>
    <t>Ole Kristian</t>
  </si>
  <si>
    <t>Granly</t>
  </si>
  <si>
    <t>Ingrid</t>
  </si>
  <si>
    <t>Julie</t>
  </si>
  <si>
    <t>Norrud</t>
  </si>
  <si>
    <t>Myhre</t>
  </si>
  <si>
    <t>Erlend</t>
  </si>
  <si>
    <t>Spjelkavik</t>
  </si>
  <si>
    <t>Næss-Ulseth</t>
  </si>
  <si>
    <t>Kongsberg</t>
  </si>
  <si>
    <t>Bjørgum</t>
  </si>
  <si>
    <t>Marit</t>
  </si>
  <si>
    <t>Raaen</t>
  </si>
  <si>
    <t>Trine</t>
  </si>
  <si>
    <t>Drage</t>
  </si>
  <si>
    <t>Unni</t>
  </si>
  <si>
    <t>Fredrik</t>
  </si>
  <si>
    <t>Johansson</t>
  </si>
  <si>
    <t>Kristian</t>
  </si>
  <si>
    <t>Schlaupitz</t>
  </si>
  <si>
    <t>Holger</t>
  </si>
  <si>
    <t>Jevanord</t>
  </si>
  <si>
    <t>Hans</t>
  </si>
  <si>
    <t>Tallaksen</t>
  </si>
  <si>
    <t>Melsom</t>
  </si>
  <si>
    <t>Martinsen</t>
  </si>
  <si>
    <t>Ove</t>
  </si>
  <si>
    <t>Angell</t>
  </si>
  <si>
    <t>Truls</t>
  </si>
  <si>
    <t>Nørstebø</t>
  </si>
  <si>
    <t>Sidsel</t>
  </si>
  <si>
    <t>Peter</t>
  </si>
  <si>
    <t>Jørn</t>
  </si>
  <si>
    <t>Thor</t>
  </si>
  <si>
    <t>Anne Berit</t>
  </si>
  <si>
    <t>Hanslien</t>
  </si>
  <si>
    <t>Solberg</t>
  </si>
  <si>
    <t>Veslemøy</t>
  </si>
  <si>
    <t>Espedal</t>
  </si>
  <si>
    <t>Brodin</t>
  </si>
  <si>
    <t>Falck</t>
  </si>
  <si>
    <t>Heidi</t>
  </si>
  <si>
    <t>Johansen</t>
  </si>
  <si>
    <t>Lium</t>
  </si>
  <si>
    <t>Magnus</t>
  </si>
  <si>
    <t>Winsvold</t>
  </si>
  <si>
    <t>Asgeir</t>
  </si>
  <si>
    <t>Onstad</t>
  </si>
  <si>
    <t>Blom</t>
  </si>
  <si>
    <t>Ottersland</t>
  </si>
  <si>
    <t>Lea</t>
  </si>
  <si>
    <t>Vollset</t>
  </si>
  <si>
    <t>Tora</t>
  </si>
  <si>
    <t>Ola</t>
  </si>
  <si>
    <t>Prydz</t>
  </si>
  <si>
    <t>Rystad</t>
  </si>
  <si>
    <t>Jarand</t>
  </si>
  <si>
    <t>Flågen</t>
  </si>
  <si>
    <t>Knut Tore</t>
  </si>
  <si>
    <t>Bergstrøm</t>
  </si>
  <si>
    <t>Hasse</t>
  </si>
  <si>
    <t>Gard</t>
  </si>
  <si>
    <t>Teigland</t>
  </si>
  <si>
    <t>Geir</t>
  </si>
  <si>
    <t>Heen</t>
  </si>
  <si>
    <t>Tuva</t>
  </si>
  <si>
    <t>Ruud</t>
  </si>
  <si>
    <t>Gunnerød</t>
  </si>
  <si>
    <t>Kippernes</t>
  </si>
  <si>
    <t>Frank Åge</t>
  </si>
  <si>
    <t>Kierulf</t>
  </si>
  <si>
    <t>Reidar</t>
  </si>
  <si>
    <t>Vister</t>
  </si>
  <si>
    <t>Sandberg</t>
  </si>
  <si>
    <t>Bård</t>
  </si>
  <si>
    <t>Asbjørn</t>
  </si>
  <si>
    <t>Vold</t>
  </si>
  <si>
    <t>Johannes</t>
  </si>
  <si>
    <t>Berstad</t>
  </si>
  <si>
    <t>Paula</t>
  </si>
  <si>
    <t>Lars Audun</t>
  </si>
  <si>
    <t>Lesteberg</t>
  </si>
  <si>
    <t>Halvor</t>
  </si>
  <si>
    <t>Fagerhaug</t>
  </si>
  <si>
    <t>Hole</t>
  </si>
  <si>
    <t>Olsen</t>
  </si>
  <si>
    <t>Plass</t>
  </si>
  <si>
    <t>Ant løp</t>
  </si>
  <si>
    <t>Poeng</t>
  </si>
  <si>
    <t>Arr.poeng</t>
  </si>
  <si>
    <t>Ant arr</t>
  </si>
  <si>
    <t>Snitt-2</t>
  </si>
  <si>
    <t>Poeng tot</t>
  </si>
  <si>
    <t>Plass tot</t>
  </si>
  <si>
    <t>Klubb</t>
  </si>
  <si>
    <t>Heming Orientering</t>
  </si>
  <si>
    <t>IL GeoForm</t>
  </si>
  <si>
    <t>IL Koll</t>
  </si>
  <si>
    <t>Nittedal OL</t>
  </si>
  <si>
    <t>Kamp/Vestheim IF</t>
  </si>
  <si>
    <t>Fossum IF</t>
  </si>
  <si>
    <t>Lillomarka OL</t>
  </si>
  <si>
    <t>Østmarka OK</t>
  </si>
  <si>
    <t>OSI</t>
  </si>
  <si>
    <t>Stabæk IF</t>
  </si>
  <si>
    <t>Nydalens SK</t>
  </si>
  <si>
    <t>Oppsal Orientering</t>
  </si>
  <si>
    <t>Kjelsås IL</t>
  </si>
  <si>
    <t>Bækkelagets SK</t>
  </si>
  <si>
    <t>Hauketo IF</t>
  </si>
  <si>
    <t>Lyn Ski</t>
  </si>
  <si>
    <t>Asker SK</t>
  </si>
  <si>
    <t>Røyken OL</t>
  </si>
  <si>
    <t>Fet OL</t>
  </si>
  <si>
    <t>Kongsberg OL</t>
  </si>
  <si>
    <t>Larvik OK</t>
  </si>
  <si>
    <t>Måren OK</t>
  </si>
  <si>
    <t>Årvoll IL</t>
  </si>
  <si>
    <t>OK Moss</t>
  </si>
  <si>
    <t>Haugerud IF</t>
  </si>
  <si>
    <t>NTNUI</t>
  </si>
  <si>
    <t>Ås-NMBU Orientering</t>
  </si>
  <si>
    <t>Sentrum OK</t>
  </si>
  <si>
    <t>Norges Bank BIL</t>
  </si>
  <si>
    <t>VBIL</t>
  </si>
  <si>
    <t>Equinor BIL</t>
  </si>
  <si>
    <t>AE consult</t>
  </si>
  <si>
    <t>Eiker OL</t>
  </si>
  <si>
    <t>Lyberg &amp; Partnere</t>
  </si>
  <si>
    <t>M</t>
  </si>
  <si>
    <t>K</t>
  </si>
  <si>
    <t>Kjønn</t>
  </si>
  <si>
    <t>Hovedranking</t>
  </si>
  <si>
    <t>Hovedrankingen er uavhengig av løype, dog gir det normalt mest poeng å løpe de lengste løypene.</t>
  </si>
  <si>
    <t>Ved å sortere først på plassering (kolonne B), deretter på kjønn (Kolonne A), får man kjønnsvis plassering</t>
  </si>
  <si>
    <t>Mellom</t>
  </si>
  <si>
    <t>Her teller bare Mellom-løypa</t>
  </si>
  <si>
    <t xml:space="preserve">Kort </t>
  </si>
  <si>
    <t>Her teller bare Kort-løypa</t>
  </si>
  <si>
    <t>Utholdenshetsranking</t>
  </si>
  <si>
    <t>Denne gir samlet tid i skogen gjennom sesongen. Her gjelder det å delta på mange løp, velge lang løype og ta seg god tid i skogen.</t>
  </si>
  <si>
    <t>Poengberegning:</t>
  </si>
  <si>
    <t>50 poeng for å møte og (og betale for kart) + 50 poeng for å fullføre. Har du ikke fullført får du mindre poeng:  50 x (antall poster)/(totalt antall poster).</t>
  </si>
  <si>
    <t>I tillegg tidsbonus ifølge formelen:  P x (3s-t)/(2s),  der s=snittid av de 5 beste i løypa, t=din tid. Det vil si at hvis man bruker snitt tida (t=s) får man 50 poeng, mens 3 ganger snittida gir ingen bonus.</t>
  </si>
  <si>
    <t>Lang løype:  P=50</t>
  </si>
  <si>
    <t>Mellom:  P=35</t>
  </si>
  <si>
    <t>Kort:  P=20</t>
  </si>
  <si>
    <t>Som arrangør får du snittet av de to beste løpene dine.</t>
  </si>
  <si>
    <t>Espen Beer</t>
  </si>
  <si>
    <t>Gravir</t>
  </si>
  <si>
    <t>Gjermund</t>
  </si>
  <si>
    <t>Guttorm</t>
  </si>
  <si>
    <t>Haugland</t>
  </si>
  <si>
    <t>Brita Opheim</t>
  </si>
  <si>
    <t>Pål Woldstad</t>
  </si>
  <si>
    <t>Tyrving IL</t>
  </si>
  <si>
    <t>Stig Hultgreen</t>
  </si>
  <si>
    <t>Bærums Skiklub</t>
  </si>
  <si>
    <t>Sommerhein</t>
  </si>
  <si>
    <t>Nordre Follo Orientering</t>
  </si>
  <si>
    <t>Östgren</t>
  </si>
  <si>
    <t>Björn Mo</t>
  </si>
  <si>
    <t>McAdam</t>
  </si>
  <si>
    <t>Martin Ekholt</t>
  </si>
  <si>
    <t>Nummedal</t>
  </si>
  <si>
    <t>Dahle</t>
  </si>
  <si>
    <t>Åse Ulltveit-Moe</t>
  </si>
  <si>
    <t>Risvoll</t>
  </si>
  <si>
    <t>Dahlsrud</t>
  </si>
  <si>
    <t>Per Ole</t>
  </si>
  <si>
    <t>Tone Jahren</t>
  </si>
  <si>
    <t>Bakken</t>
  </si>
  <si>
    <t>Jon Iver</t>
  </si>
  <si>
    <t>Aarvik</t>
  </si>
  <si>
    <t>Sidsel Owren</t>
  </si>
  <si>
    <t>Sundby</t>
  </si>
  <si>
    <t>Stenstadvold</t>
  </si>
  <si>
    <t>Telenor BIL</t>
  </si>
  <si>
    <t>Trier</t>
  </si>
  <si>
    <t>Øivind Thorvald Due</t>
  </si>
  <si>
    <t>Egil Wickstrand</t>
  </si>
  <si>
    <t>Statnett BIL</t>
  </si>
  <si>
    <t>Tarjei</t>
  </si>
  <si>
    <t>Klavs</t>
  </si>
  <si>
    <t>Aud I</t>
  </si>
  <si>
    <t>Hæstad</t>
  </si>
  <si>
    <t>Gammelsæter</t>
  </si>
  <si>
    <t>Bjørnar</t>
  </si>
  <si>
    <t>Brandval/Kongsvinger OK</t>
  </si>
  <si>
    <t>Langmyren</t>
  </si>
  <si>
    <t>Ole Kjell</t>
  </si>
  <si>
    <t>Limi</t>
  </si>
  <si>
    <t>Konnerud IL</t>
  </si>
  <si>
    <t>Landmark</t>
  </si>
  <si>
    <t>Bente</t>
  </si>
  <si>
    <t>OK Øst</t>
  </si>
  <si>
    <t>Throndsen</t>
  </si>
  <si>
    <t>Solsrud</t>
  </si>
  <si>
    <t>Mølnvik</t>
  </si>
  <si>
    <t>Gisholt</t>
  </si>
  <si>
    <t>Tobias Tronbøl</t>
  </si>
  <si>
    <t>Aurmo</t>
  </si>
  <si>
    <t>Farkas</t>
  </si>
  <si>
    <t>Lorant</t>
  </si>
  <si>
    <t>Stenshorne</t>
  </si>
  <si>
    <t>Per Christian</t>
  </si>
  <si>
    <t>Saugestad</t>
  </si>
  <si>
    <t>Flemming</t>
  </si>
  <si>
    <t>Uno Paltiel</t>
  </si>
  <si>
    <t>Gudding</t>
  </si>
  <si>
    <t>Bakke</t>
  </si>
  <si>
    <t>Sara Angell</t>
  </si>
  <si>
    <t>Johnson</t>
  </si>
  <si>
    <t>Alexander Urnes</t>
  </si>
  <si>
    <t>Elin</t>
  </si>
  <si>
    <t>Ødegaard</t>
  </si>
  <si>
    <t>Holten</t>
  </si>
  <si>
    <t>R15</t>
  </si>
  <si>
    <t>Nils Petter</t>
  </si>
  <si>
    <t>Eastwood</t>
  </si>
  <si>
    <t>Gylver</t>
  </si>
  <si>
    <t>Ballangrud</t>
  </si>
  <si>
    <t>Hamar OK</t>
  </si>
  <si>
    <t>Samlet tid i skogen</t>
  </si>
  <si>
    <r>
      <t>Halvparten av løpene teller (avrundet oppover), men hvis man sorterer på "Plass" i siste kolonne, får man plassering når alle løp teller ("</t>
    </r>
    <r>
      <rPr>
        <b/>
        <sz val="11"/>
        <color theme="1"/>
        <rFont val="Calibri"/>
        <family val="2"/>
        <scheme val="minor"/>
      </rPr>
      <t>Totalranking</t>
    </r>
    <r>
      <rPr>
        <sz val="11"/>
        <color theme="1"/>
        <rFont val="Calibri"/>
        <family val="2"/>
        <scheme val="minor"/>
      </rPr>
      <t>")</t>
    </r>
  </si>
  <si>
    <t>Anne-Regine</t>
  </si>
  <si>
    <t>Tor A.</t>
  </si>
  <si>
    <t>Sundelin Rørvik</t>
  </si>
  <si>
    <t>Gløer</t>
  </si>
  <si>
    <t>Knut Edvard</t>
  </si>
  <si>
    <t>Marie Rygh</t>
  </si>
  <si>
    <t>Hans Henrik</t>
  </si>
  <si>
    <t>Terje Wiig</t>
  </si>
  <si>
    <t>R14</t>
  </si>
  <si>
    <t>Modalsli</t>
  </si>
  <si>
    <t>Sigbjørn</t>
  </si>
  <si>
    <t>Sundtjønn</t>
  </si>
  <si>
    <t>Longva</t>
  </si>
  <si>
    <t>Bratsberg</t>
  </si>
  <si>
    <t>Kristiansen</t>
  </si>
  <si>
    <t>Sagvolden</t>
  </si>
  <si>
    <t>Bjerknes</t>
  </si>
  <si>
    <t>Åsmul</t>
  </si>
  <si>
    <t>Eskil</t>
  </si>
  <si>
    <t>Tronbøl</t>
  </si>
  <si>
    <t>Ulltveit-Moe</t>
  </si>
  <si>
    <t>Trøan</t>
  </si>
  <si>
    <t>Ellen</t>
  </si>
  <si>
    <t>Carlsson</t>
  </si>
  <si>
    <t>Bjørn Are</t>
  </si>
  <si>
    <t>Harstad Arntsen</t>
  </si>
  <si>
    <t>Kaisa</t>
  </si>
  <si>
    <t>Annie</t>
  </si>
  <si>
    <t>Selvig</t>
  </si>
  <si>
    <t>Røberg</t>
  </si>
  <si>
    <t>Henning</t>
  </si>
  <si>
    <t>Sjur</t>
  </si>
  <si>
    <t>Brækken</t>
  </si>
  <si>
    <t>Lunøe</t>
  </si>
  <si>
    <t>Tone Aamli</t>
  </si>
  <si>
    <t>Gunhild Aamli</t>
  </si>
  <si>
    <t>Stenerud</t>
  </si>
  <si>
    <t>Green</t>
  </si>
  <si>
    <t>Emma</t>
  </si>
  <si>
    <t>Nermoen</t>
  </si>
  <si>
    <t>Hanne</t>
  </si>
  <si>
    <t>Johannessen</t>
  </si>
  <si>
    <t>Ingvild</t>
  </si>
  <si>
    <t>Landstad</t>
  </si>
  <si>
    <t>Magnhild</t>
  </si>
  <si>
    <t>Hjemsæter</t>
  </si>
  <si>
    <t>Astrid</t>
  </si>
  <si>
    <t>Lunøe Akselsen</t>
  </si>
  <si>
    <t>Ulla</t>
  </si>
  <si>
    <t>Alma</t>
  </si>
  <si>
    <t>Jorunn</t>
  </si>
  <si>
    <t>Bondal</t>
  </si>
  <si>
    <t>Tov Arne</t>
  </si>
  <si>
    <t>Notodden OL</t>
  </si>
  <si>
    <t>Nordland</t>
  </si>
  <si>
    <t>Janicke</t>
  </si>
  <si>
    <t>Tandberg</t>
  </si>
  <si>
    <t>Geir Ove</t>
  </si>
  <si>
    <t>Overtoppen</t>
  </si>
  <si>
    <t>Equinor BIL - Oslo</t>
  </si>
  <si>
    <t xml:space="preserve">Pål </t>
  </si>
  <si>
    <t>Bærum kommune</t>
  </si>
  <si>
    <t>Sørkedalens IF</t>
  </si>
  <si>
    <t>Daimyo</t>
  </si>
  <si>
    <t>STAMI</t>
  </si>
  <si>
    <t>OSI/GeoForm Rankingløp</t>
  </si>
  <si>
    <t>Finn Gjerull</t>
  </si>
  <si>
    <t>Jørgen</t>
  </si>
  <si>
    <t>Sandvik</t>
  </si>
  <si>
    <t>Cathrine</t>
  </si>
  <si>
    <t>Raumar Orientering</t>
  </si>
  <si>
    <t>Røstadsand</t>
  </si>
  <si>
    <t>Fjær</t>
  </si>
  <si>
    <t>Ragnhild</t>
  </si>
  <si>
    <t>Gjessing</t>
  </si>
  <si>
    <t>Ola Peter Krohn</t>
  </si>
  <si>
    <t>Eine</t>
  </si>
  <si>
    <t>Esso Sport</t>
  </si>
  <si>
    <t>TPWB-O</t>
  </si>
  <si>
    <t>Bø OL</t>
  </si>
  <si>
    <t>Pharmaq BIL</t>
  </si>
  <si>
    <t>Ringerike OL</t>
  </si>
  <si>
    <t>Synnøve Lyssand</t>
  </si>
  <si>
    <t>Carlsen</t>
  </si>
  <si>
    <t>Henning Bratland</t>
  </si>
  <si>
    <t>Kristoffersen</t>
  </si>
  <si>
    <t>Simen</t>
  </si>
  <si>
    <t>Hoff</t>
  </si>
  <si>
    <t>Maren</t>
  </si>
  <si>
    <t>Trine Marit Justad</t>
  </si>
  <si>
    <t>Lierbygda OL</t>
  </si>
  <si>
    <t>Hammer</t>
  </si>
  <si>
    <t>Vestre Akers SK</t>
  </si>
  <si>
    <t>Osen</t>
  </si>
  <si>
    <t>Horvath</t>
  </si>
  <si>
    <t>Zoltan</t>
  </si>
  <si>
    <t>Heir</t>
  </si>
  <si>
    <t>Fosser</t>
  </si>
  <si>
    <t>Rustad</t>
  </si>
  <si>
    <t>Vegvesenet</t>
  </si>
  <si>
    <t>Kildal</t>
  </si>
  <si>
    <t>Thor Christian</t>
  </si>
  <si>
    <t>Hanne Maria</t>
  </si>
  <si>
    <t>Erichsen</t>
  </si>
  <si>
    <t>Ferrand</t>
  </si>
  <si>
    <t>Raphael</t>
  </si>
  <si>
    <t>Vidnes</t>
  </si>
  <si>
    <t>Øhil</t>
  </si>
  <si>
    <t>MI</t>
  </si>
  <si>
    <t>Marius Borge</t>
  </si>
  <si>
    <t>Westberg</t>
  </si>
  <si>
    <t>John Åsmund</t>
  </si>
  <si>
    <t>Jon Gunnar</t>
  </si>
  <si>
    <t>Rudsbygd IL</t>
  </si>
  <si>
    <t>Bjørne-Larsen</t>
  </si>
  <si>
    <t>Knud</t>
  </si>
  <si>
    <t>Riksteatret</t>
  </si>
  <si>
    <t>Amundsen</t>
  </si>
  <si>
    <t>DVASK</t>
  </si>
  <si>
    <t>Ringnes BIL</t>
  </si>
  <si>
    <t>Yvonne</t>
  </si>
  <si>
    <t>Marius</t>
  </si>
  <si>
    <t>Karl Rikard</t>
  </si>
  <si>
    <t>Stene</t>
  </si>
  <si>
    <t>Dana B.</t>
  </si>
  <si>
    <t>Hauge</t>
  </si>
  <si>
    <t>Mats</t>
  </si>
  <si>
    <t>Østengen</t>
  </si>
  <si>
    <t>Knut Erik</t>
  </si>
  <si>
    <t>OMEGA</t>
  </si>
  <si>
    <t>Hans Kumar</t>
  </si>
  <si>
    <t>Fors</t>
  </si>
  <si>
    <t>Varteig OL</t>
  </si>
  <si>
    <t>Ellen Marie</t>
  </si>
  <si>
    <t>Blom-Hagen</t>
  </si>
  <si>
    <t>Torbjørn</t>
  </si>
  <si>
    <t>Nikolaisen</t>
  </si>
  <si>
    <t>Per-Ivar</t>
  </si>
  <si>
    <t>Per Øyvind</t>
  </si>
  <si>
    <t>Jendal</t>
  </si>
  <si>
    <t>Pernille</t>
  </si>
  <si>
    <t>Norland</t>
  </si>
  <si>
    <t>Elise</t>
  </si>
  <si>
    <t>Kumar</t>
  </si>
  <si>
    <t>Theresa</t>
  </si>
  <si>
    <t>Kristin D</t>
  </si>
  <si>
    <t>Jakob</t>
  </si>
  <si>
    <t>Anna</t>
  </si>
  <si>
    <t>Sætre</t>
  </si>
  <si>
    <t>Knut Bjarne</t>
  </si>
  <si>
    <t>Hestnes</t>
  </si>
  <si>
    <t>Tine</t>
  </si>
  <si>
    <t>Kubina</t>
  </si>
  <si>
    <t>Filip</t>
  </si>
  <si>
    <t>Jakobsen</t>
  </si>
  <si>
    <t>Sørensen</t>
  </si>
  <si>
    <t>Elias Skjolden</t>
  </si>
  <si>
    <t>Eide Fredriksen</t>
  </si>
  <si>
    <t>Michael</t>
  </si>
  <si>
    <t>Unger</t>
  </si>
  <si>
    <t>Lars-Christian</t>
  </si>
  <si>
    <t>Andersen</t>
  </si>
  <si>
    <t>Alice</t>
  </si>
  <si>
    <t>Kalleson</t>
  </si>
  <si>
    <t>Tina</t>
  </si>
  <si>
    <t>Lofthus</t>
  </si>
  <si>
    <t>Sætnan</t>
  </si>
  <si>
    <t>Ask Felland</t>
  </si>
  <si>
    <t>Rosenvold</t>
  </si>
  <si>
    <t>Ask</t>
  </si>
  <si>
    <t>Bergan</t>
  </si>
  <si>
    <t>Roykri Travel</t>
  </si>
  <si>
    <t>Knut Jostein</t>
  </si>
  <si>
    <t>Sørbråten</t>
  </si>
  <si>
    <t>Trygve</t>
  </si>
  <si>
    <t>Hafskjold</t>
  </si>
  <si>
    <t>Sondre</t>
  </si>
  <si>
    <t>Runar</t>
  </si>
  <si>
    <t>Niklas</t>
  </si>
  <si>
    <t>Rygh Holten</t>
  </si>
  <si>
    <t>Anne Sofie</t>
  </si>
  <si>
    <t>Lillehammer OK</t>
  </si>
  <si>
    <t>Høivold</t>
  </si>
  <si>
    <t>Madslien</t>
  </si>
  <si>
    <t>Kari</t>
  </si>
  <si>
    <t>Sæteren</t>
  </si>
  <si>
    <t>Debernard</t>
  </si>
  <si>
    <t>Jens Boldingh</t>
  </si>
  <si>
    <t>Schjetne</t>
  </si>
  <si>
    <t>Lommedalens IL</t>
  </si>
  <si>
    <t>Norman</t>
  </si>
  <si>
    <t>Juvik</t>
  </si>
  <si>
    <t>Jon Ivar</t>
  </si>
  <si>
    <t>Norde Follo Orientering</t>
  </si>
  <si>
    <t>Flydal</t>
  </si>
  <si>
    <t>IL BUL-Tromsø</t>
  </si>
  <si>
    <t>Tobias</t>
  </si>
  <si>
    <t>Fosse</t>
  </si>
  <si>
    <t>Ann Kristin</t>
  </si>
  <si>
    <t>OPIL</t>
  </si>
  <si>
    <t>Bjordal</t>
  </si>
  <si>
    <t>Jone Rygh</t>
  </si>
  <si>
    <t>Åse</t>
  </si>
  <si>
    <t>Sintef</t>
  </si>
  <si>
    <t>Friskis&amp;Svettis</t>
  </si>
  <si>
    <t>Nina</t>
  </si>
  <si>
    <t>Karen</t>
  </si>
  <si>
    <t>Valberg</t>
  </si>
  <si>
    <t>Dahlen</t>
  </si>
  <si>
    <t>Halvor Tørnqvist</t>
  </si>
  <si>
    <t>Ida Christine</t>
  </si>
  <si>
    <t>Braadlie</t>
  </si>
  <si>
    <t>Engebretsen</t>
  </si>
  <si>
    <t>Hannah Rasmussen</t>
  </si>
  <si>
    <t>Omdal</t>
  </si>
  <si>
    <t>Inger Lena</t>
  </si>
  <si>
    <t>Alle løp tellende</t>
  </si>
  <si>
    <t>Niklasson</t>
  </si>
  <si>
    <t>OL Tønsberg og omegn</t>
  </si>
  <si>
    <t>Vang OL</t>
  </si>
  <si>
    <t>Jonas</t>
  </si>
  <si>
    <t>Koren</t>
  </si>
  <si>
    <t>Eli</t>
  </si>
  <si>
    <t>Duvaas</t>
  </si>
  <si>
    <t>U</t>
  </si>
  <si>
    <t>Marie</t>
  </si>
  <si>
    <t>Owren</t>
  </si>
  <si>
    <t>Matthew</t>
  </si>
  <si>
    <t>Kristoffer</t>
  </si>
  <si>
    <t>Halvorsen</t>
  </si>
  <si>
    <t>Koll</t>
  </si>
  <si>
    <t>Teigen</t>
  </si>
  <si>
    <t>Birkeland</t>
  </si>
  <si>
    <t>Roger</t>
  </si>
  <si>
    <t>Kløvstad</t>
  </si>
  <si>
    <t>Roti</t>
  </si>
  <si>
    <t>Torunn Drage</t>
  </si>
  <si>
    <t>BI BIL</t>
  </si>
  <si>
    <t>Hasoss</t>
  </si>
  <si>
    <t xml:space="preserve">Olav </t>
  </si>
  <si>
    <t>Teigen Søgård</t>
  </si>
  <si>
    <t xml:space="preserve">Simen </t>
  </si>
  <si>
    <t>Aker Brygge orientering</t>
  </si>
  <si>
    <t>Hjermstad</t>
  </si>
  <si>
    <t xml:space="preserve">Morten </t>
  </si>
  <si>
    <t>Hoel</t>
  </si>
  <si>
    <t>Anne Trine</t>
  </si>
  <si>
    <t xml:space="preserve">Petter </t>
  </si>
  <si>
    <t>Rolfsen</t>
  </si>
  <si>
    <t>Myrvang</t>
  </si>
  <si>
    <t>Viktor</t>
  </si>
  <si>
    <t>Elvia</t>
  </si>
  <si>
    <t>Idunn Cecilie</t>
  </si>
  <si>
    <t>Wenhaug</t>
  </si>
  <si>
    <t>Solocion</t>
  </si>
  <si>
    <t>NRK</t>
  </si>
  <si>
    <t>Markset</t>
  </si>
  <si>
    <t>Bryne</t>
  </si>
  <si>
    <t>Eline</t>
  </si>
  <si>
    <t>Oslo Kommune</t>
  </si>
  <si>
    <t>Færden</t>
  </si>
  <si>
    <t>Riktor</t>
  </si>
  <si>
    <t>AHUS</t>
  </si>
  <si>
    <t>Ingar</t>
  </si>
  <si>
    <t>Olderskog IL</t>
  </si>
  <si>
    <t>Billingsø</t>
  </si>
  <si>
    <t>Leif</t>
  </si>
  <si>
    <t>Eidskog OL</t>
  </si>
  <si>
    <t>Fagerheim</t>
  </si>
  <si>
    <t xml:space="preserve">Nora </t>
  </si>
  <si>
    <t>Skjerve</t>
  </si>
  <si>
    <t>Martin Amlie</t>
  </si>
  <si>
    <t>Jon R.</t>
  </si>
  <si>
    <t>Sandven</t>
  </si>
  <si>
    <t>Asdøl</t>
  </si>
  <si>
    <t>Angell-Petersen</t>
  </si>
  <si>
    <t>Even</t>
  </si>
  <si>
    <t>Eivind Landmark</t>
  </si>
  <si>
    <t>Birk Felland</t>
  </si>
  <si>
    <t>Stokseth</t>
  </si>
  <si>
    <t>Endre</t>
  </si>
  <si>
    <t>Børjeskog</t>
  </si>
  <si>
    <t>Eric</t>
  </si>
  <si>
    <t>Sødertälje-Nykvarn</t>
  </si>
  <si>
    <t>Nesland</t>
  </si>
  <si>
    <t>Stræte</t>
  </si>
  <si>
    <t>Jarle</t>
  </si>
  <si>
    <t>Visma</t>
  </si>
  <si>
    <t>Corporate Communications</t>
  </si>
  <si>
    <t>Brekke</t>
  </si>
  <si>
    <t>Idar</t>
  </si>
  <si>
    <t>Veggan</t>
  </si>
  <si>
    <t>Snorre</t>
  </si>
  <si>
    <t>Løvfald</t>
  </si>
  <si>
    <t>Mons Kr.</t>
  </si>
  <si>
    <t>Stamdal</t>
  </si>
  <si>
    <t>Amundrud</t>
  </si>
  <si>
    <t>Stavanger Orienteringsklubb</t>
  </si>
  <si>
    <t>Herlyng</t>
  </si>
  <si>
    <t>Bjørn Gaute</t>
  </si>
  <si>
    <t>Grue IL</t>
  </si>
  <si>
    <t>Baklid</t>
  </si>
  <si>
    <t>Aleksander Rygh</t>
  </si>
  <si>
    <t>Williksen</t>
  </si>
  <si>
    <t>Ann Elin</t>
  </si>
  <si>
    <t>Barmen</t>
  </si>
  <si>
    <t>Often</t>
  </si>
  <si>
    <t>Rømcke</t>
  </si>
  <si>
    <t>Elisabeth</t>
  </si>
  <si>
    <t>Sandtveit</t>
  </si>
  <si>
    <t xml:space="preserve">Espen </t>
  </si>
  <si>
    <t>Nesodden IF</t>
  </si>
  <si>
    <t>Odin</t>
  </si>
  <si>
    <t>Wettergreen</t>
  </si>
  <si>
    <t>Sølve Nordahl</t>
  </si>
  <si>
    <t>Rørlien</t>
  </si>
  <si>
    <t>Kalager</t>
  </si>
  <si>
    <t>Funderud</t>
  </si>
  <si>
    <t>Ane</t>
  </si>
  <si>
    <t>Roald</t>
  </si>
  <si>
    <t>Hedda</t>
  </si>
  <si>
    <t>Føyen</t>
  </si>
  <si>
    <t>Tobias Føyn</t>
  </si>
  <si>
    <t>Jakob Drage</t>
  </si>
  <si>
    <t>Multiconsult BIL</t>
  </si>
  <si>
    <t>Alsos</t>
  </si>
  <si>
    <t>Harstad OL</t>
  </si>
  <si>
    <t>Foss</t>
  </si>
  <si>
    <t>Veastad</t>
  </si>
  <si>
    <t>Korsager</t>
  </si>
  <si>
    <t>Majken</t>
  </si>
  <si>
    <t>Bolding Debernard</t>
  </si>
  <si>
    <t>Inka</t>
  </si>
  <si>
    <t>Morten Hvattum</t>
  </si>
  <si>
    <t>Sebastian</t>
  </si>
  <si>
    <t>Ellen Holt</t>
  </si>
  <si>
    <t>Voss IL</t>
  </si>
  <si>
    <t>Søgård</t>
  </si>
  <si>
    <t>Kolstad Varhaug</t>
  </si>
  <si>
    <t>Stein Ole</t>
  </si>
  <si>
    <t>Holum IL</t>
  </si>
  <si>
    <t>Syverinsen</t>
  </si>
  <si>
    <t>Ingvild Tronstad</t>
  </si>
  <si>
    <t>Wade</t>
  </si>
  <si>
    <t>Strand</t>
  </si>
  <si>
    <t>Tove</t>
  </si>
  <si>
    <t>Hovden</t>
  </si>
  <si>
    <t>Ingrid Lund</t>
  </si>
  <si>
    <t>Kaslegard</t>
  </si>
  <si>
    <t>Lars Tore</t>
  </si>
  <si>
    <t>Grøstad</t>
  </si>
  <si>
    <t xml:space="preserve">Pär </t>
  </si>
  <si>
    <t>Sagberg</t>
  </si>
  <si>
    <t>Fridulv</t>
  </si>
  <si>
    <t>Juhasz</t>
  </si>
  <si>
    <t>Katalin</t>
  </si>
  <si>
    <t>Haga</t>
  </si>
  <si>
    <t>Statens vegvesen</t>
  </si>
  <si>
    <t>Ivonne</t>
  </si>
  <si>
    <t>Schuler</t>
  </si>
  <si>
    <t>Veronika Vikhamar</t>
  </si>
  <si>
    <t>Ellegaard</t>
  </si>
  <si>
    <t>Gro</t>
  </si>
  <si>
    <t>Jula</t>
  </si>
  <si>
    <t>Privar</t>
  </si>
  <si>
    <t>Hvattum Løken</t>
  </si>
  <si>
    <t>Nesodden</t>
  </si>
  <si>
    <t>Nilsen</t>
  </si>
  <si>
    <t>Halck</t>
  </si>
  <si>
    <t>Christian Nordahl</t>
  </si>
  <si>
    <t>Thommessen</t>
  </si>
  <si>
    <t>Hans Wilhelm</t>
  </si>
  <si>
    <t>Kamsvåg</t>
  </si>
  <si>
    <t>Sæther</t>
  </si>
  <si>
    <t>Holt Skjerve</t>
  </si>
  <si>
    <t>Eker Bø</t>
  </si>
  <si>
    <t>Kongtorp</t>
  </si>
  <si>
    <t>Bakkehøi</t>
  </si>
  <si>
    <t>Glowacki</t>
  </si>
  <si>
    <t>Inger Lise</t>
  </si>
  <si>
    <t>Ingier</t>
  </si>
  <si>
    <t>Tone</t>
  </si>
  <si>
    <t>Farmaq BIL</t>
  </si>
  <si>
    <t>Erik Alexander</t>
  </si>
  <si>
    <t>Teragauchi</t>
  </si>
  <si>
    <t>Wataru</t>
  </si>
  <si>
    <t>Japan</t>
  </si>
  <si>
    <t>Søberg Henriksen</t>
  </si>
  <si>
    <t>Tesli</t>
  </si>
  <si>
    <t>Devik</t>
  </si>
  <si>
    <t>Alexandra</t>
  </si>
  <si>
    <t>Midetun</t>
  </si>
  <si>
    <t>Indreberg</t>
  </si>
  <si>
    <t>Lervåg</t>
  </si>
  <si>
    <t>Velledalen IL</t>
  </si>
  <si>
    <t>Kiziiov</t>
  </si>
  <si>
    <t>Serhii</t>
  </si>
  <si>
    <t>Rikhus</t>
  </si>
  <si>
    <t>Fanavold</t>
  </si>
  <si>
    <t>Løvold</t>
  </si>
  <si>
    <t>Croton</t>
  </si>
  <si>
    <t>Inngjerdingen</t>
  </si>
  <si>
    <t>Schwencke</t>
  </si>
  <si>
    <t>Arnulf</t>
  </si>
  <si>
    <t>Fritzner</t>
  </si>
  <si>
    <t>Claus</t>
  </si>
  <si>
    <t>Nina Elise</t>
  </si>
  <si>
    <t>Moe-Finnesand</t>
  </si>
  <si>
    <t>Lilja</t>
  </si>
  <si>
    <t>Per-Arne</t>
  </si>
  <si>
    <t>John</t>
  </si>
  <si>
    <t>Jone</t>
  </si>
  <si>
    <t>Aagaard</t>
  </si>
  <si>
    <t>Gunnar Nerdrum</t>
  </si>
  <si>
    <t>Claria</t>
  </si>
  <si>
    <t>Teslie</t>
  </si>
  <si>
    <t>Wright</t>
  </si>
  <si>
    <t>Martin Aasen</t>
  </si>
  <si>
    <t>Grøtting</t>
  </si>
  <si>
    <t>Arvid</t>
  </si>
  <si>
    <t>Annika</t>
  </si>
  <si>
    <t>Jenseth</t>
  </si>
  <si>
    <t>Stina</t>
  </si>
  <si>
    <t>Strømstad</t>
  </si>
  <si>
    <t xml:space="preserve">Ivar </t>
  </si>
  <si>
    <t>Landbø</t>
  </si>
  <si>
    <t>Klevand</t>
  </si>
  <si>
    <t>Ingjerd</t>
  </si>
  <si>
    <t>BUL Tromsø</t>
  </si>
  <si>
    <t>Brokstad</t>
  </si>
  <si>
    <t>Mackenzie</t>
  </si>
  <si>
    <t>Maximilian</t>
  </si>
  <si>
    <t>Engevik</t>
  </si>
  <si>
    <t>Kjølseth</t>
  </si>
  <si>
    <t>Lundin</t>
  </si>
  <si>
    <t>Arne  Christian</t>
  </si>
  <si>
    <t>OoC</t>
  </si>
  <si>
    <t>FHI</t>
  </si>
  <si>
    <t>Sommerfeldt</t>
  </si>
  <si>
    <t>Erling</t>
  </si>
  <si>
    <t>Turun Metsänkävijät</t>
  </si>
  <si>
    <t>Katla</t>
  </si>
  <si>
    <t>Holo</t>
  </si>
  <si>
    <t>Michelsen</t>
  </si>
  <si>
    <t>Gunnhild</t>
  </si>
  <si>
    <t>Haugelid</t>
  </si>
  <si>
    <t>Bjørgulf</t>
  </si>
  <si>
    <t>Satanek</t>
  </si>
  <si>
    <t>O-Runari</t>
  </si>
  <si>
    <t>Sørdal</t>
  </si>
  <si>
    <t>Nermo</t>
  </si>
  <si>
    <t xml:space="preserve">Per </t>
  </si>
  <si>
    <t>Cowi bil</t>
  </si>
  <si>
    <t>Aalvik</t>
  </si>
  <si>
    <t xml:space="preserve">Løvhaug </t>
  </si>
  <si>
    <t>Christoffer</t>
  </si>
  <si>
    <t>Trollhättans SOK</t>
  </si>
  <si>
    <t>Bjerge</t>
  </si>
  <si>
    <t>Tistedalen</t>
  </si>
  <si>
    <t>Asplin</t>
  </si>
  <si>
    <t>Peder Fossheim</t>
  </si>
  <si>
    <t>Gjø-Vard OL</t>
  </si>
  <si>
    <t>Nielsen</t>
  </si>
  <si>
    <t>Halvor Eid</t>
  </si>
  <si>
    <t>Aksel Nikolai</t>
  </si>
  <si>
    <t>Bengt</t>
  </si>
  <si>
    <t>Lukauskas</t>
  </si>
  <si>
    <t>Mindaugas</t>
  </si>
  <si>
    <t>OK Versme</t>
  </si>
  <si>
    <t>Salonen</t>
  </si>
  <si>
    <t>Mikko</t>
  </si>
  <si>
    <t>Helsingin Suunistajat</t>
  </si>
  <si>
    <t>Karl Oraug</t>
  </si>
  <si>
    <t>Roskifte</t>
  </si>
  <si>
    <t>Thingsrud</t>
  </si>
  <si>
    <t>Leif S.</t>
  </si>
  <si>
    <t>Kontautas</t>
  </si>
  <si>
    <t>Donatas</t>
  </si>
  <si>
    <t>Sunniva</t>
  </si>
  <si>
    <t>Øfsthus</t>
  </si>
  <si>
    <t>Hilda</t>
  </si>
  <si>
    <t>Holden</t>
  </si>
  <si>
    <t>Valler VGS</t>
  </si>
  <si>
    <t>Skvirsky</t>
  </si>
  <si>
    <t>Stepan</t>
  </si>
  <si>
    <t>Standal</t>
  </si>
  <si>
    <t>Norling</t>
  </si>
  <si>
    <t>Vetle Frydenlund</t>
  </si>
  <si>
    <t>Rasmus</t>
  </si>
  <si>
    <t>Felland Sætnan</t>
  </si>
  <si>
    <t>Birk</t>
  </si>
  <si>
    <t>Hugosson</t>
  </si>
  <si>
    <t>Knut G</t>
  </si>
  <si>
    <t>Stord Orientering</t>
  </si>
  <si>
    <t>Folde</t>
  </si>
  <si>
    <t>Klara</t>
  </si>
  <si>
    <t>Hofstad</t>
  </si>
  <si>
    <t>Venbakken</t>
  </si>
  <si>
    <t>Maiken</t>
  </si>
  <si>
    <t>Baudot</t>
  </si>
  <si>
    <t>Remi</t>
  </si>
  <si>
    <t>France</t>
  </si>
  <si>
    <t>Per Noah</t>
  </si>
  <si>
    <t>Jarl Magnus</t>
  </si>
  <si>
    <t>Urset</t>
  </si>
  <si>
    <t>Hans Gjermundsson</t>
  </si>
  <si>
    <t>Markseth</t>
  </si>
  <si>
    <t>Tiltnes</t>
  </si>
  <si>
    <t>Ouyang</t>
  </si>
  <si>
    <t>Ping</t>
  </si>
  <si>
    <t xml:space="preserve">Lena </t>
  </si>
  <si>
    <t>Ahlsand</t>
  </si>
  <si>
    <t>Anine</t>
  </si>
  <si>
    <t>Solution Seeker</t>
  </si>
  <si>
    <t>Hovedranking 2023 - alle løyper</t>
  </si>
  <si>
    <t>Ranking 2023 - Mellom</t>
  </si>
  <si>
    <t>Ranking 2023 - Kort</t>
  </si>
  <si>
    <t>Totalranking 2023 - alle løyper</t>
  </si>
  <si>
    <t>Ranking 2023 - Kvinner - Mellom</t>
  </si>
  <si>
    <t>Ranking 2023 - Kvinner - Kort</t>
  </si>
  <si>
    <t>Utholdenhetsranking 2023</t>
  </si>
  <si>
    <t>R16</t>
  </si>
  <si>
    <t>R17</t>
  </si>
  <si>
    <t>R18</t>
  </si>
  <si>
    <t>R19</t>
  </si>
  <si>
    <t>R20</t>
  </si>
  <si>
    <t>R21</t>
  </si>
  <si>
    <t>Sanderud</t>
  </si>
  <si>
    <t>Alfred Holtan</t>
  </si>
  <si>
    <t>Grandal</t>
  </si>
  <si>
    <t>Bjørn Henning</t>
  </si>
  <si>
    <t>Ottesen</t>
  </si>
  <si>
    <t>Sture</t>
  </si>
  <si>
    <t>Indre Østfold OK</t>
  </si>
  <si>
    <t>Henni Hattestad</t>
  </si>
  <si>
    <t>Jøran</t>
  </si>
  <si>
    <t>Feiring</t>
  </si>
  <si>
    <t>Alf</t>
  </si>
  <si>
    <t>FBI</t>
  </si>
  <si>
    <t>Nyhaug</t>
  </si>
  <si>
    <t>Arild</t>
  </si>
  <si>
    <t>Klaveness</t>
  </si>
  <si>
    <t>Hadeland OL</t>
  </si>
  <si>
    <t>Harald Østgaard</t>
  </si>
  <si>
    <t>Anna Elisabeth</t>
  </si>
  <si>
    <t>Nilstad</t>
  </si>
  <si>
    <t>Randi</t>
  </si>
  <si>
    <t>Eikeland</t>
  </si>
  <si>
    <t>Inger Johanne</t>
  </si>
  <si>
    <t>Tyner</t>
  </si>
  <si>
    <t>Tivon</t>
  </si>
  <si>
    <t>Setanta Orienteers</t>
  </si>
  <si>
    <t>Cherry</t>
  </si>
  <si>
    <t>Alan</t>
  </si>
  <si>
    <t>Ulseth</t>
  </si>
  <si>
    <t>Kasper Bakken</t>
  </si>
  <si>
    <t>Rodem</t>
  </si>
  <si>
    <t>Edén</t>
  </si>
  <si>
    <t>Chalmers OL</t>
  </si>
  <si>
    <t>Simonin</t>
  </si>
  <si>
    <t>Nicolas</t>
  </si>
  <si>
    <t>Börjeskog</t>
  </si>
  <si>
    <t>Södertälje-Nykvarn Orientering</t>
  </si>
  <si>
    <t>Gustafsson</t>
  </si>
  <si>
    <t>Borg</t>
  </si>
  <si>
    <t>Christian Fredrik</t>
  </si>
  <si>
    <t>Solstad</t>
  </si>
  <si>
    <t>Torkil Eide</t>
  </si>
  <si>
    <t>Ulvensøen</t>
  </si>
  <si>
    <t>Johnsen</t>
  </si>
  <si>
    <t>Vegard Blomseth</t>
  </si>
  <si>
    <t>Dale</t>
  </si>
  <si>
    <t>Jonsson</t>
  </si>
  <si>
    <t>Sören</t>
  </si>
  <si>
    <t>Eik</t>
  </si>
  <si>
    <t>Aronsen</t>
  </si>
  <si>
    <t>Alfred Eckmann</t>
  </si>
  <si>
    <t>Bogason</t>
  </si>
  <si>
    <t>Grotnes</t>
  </si>
  <si>
    <t>Aarseth</t>
  </si>
  <si>
    <t>Mari</t>
  </si>
  <si>
    <t>Lars-Ivar</t>
  </si>
  <si>
    <t>Gaute</t>
  </si>
  <si>
    <t>Barstad</t>
  </si>
  <si>
    <t>Blindheim</t>
  </si>
  <si>
    <t>Stian</t>
  </si>
  <si>
    <t>Nederhoed</t>
  </si>
  <si>
    <t>Lasse</t>
  </si>
  <si>
    <t>Røhnebæk</t>
  </si>
  <si>
    <t>Anders Gjølstad</t>
  </si>
  <si>
    <t>Størmer-Antonsen</t>
  </si>
  <si>
    <t>Wiklund</t>
  </si>
  <si>
    <t>Ottar</t>
  </si>
  <si>
    <t>Bjonviken</t>
  </si>
  <si>
    <t>Signe Fjeld</t>
  </si>
  <si>
    <t>Vingerhagen</t>
  </si>
  <si>
    <t>Teig</t>
  </si>
  <si>
    <t>Alfred</t>
  </si>
  <si>
    <t>Lundeby</t>
  </si>
  <si>
    <t>Wangensteen</t>
  </si>
  <si>
    <t>Boye</t>
  </si>
  <si>
    <t>Ytrehus</t>
  </si>
  <si>
    <t>Siggen</t>
  </si>
  <si>
    <t>Watson</t>
  </si>
  <si>
    <t>Varegg</t>
  </si>
  <si>
    <t>Skogedal</t>
  </si>
  <si>
    <t>Sandbakken</t>
  </si>
  <si>
    <t>Rugsveen</t>
  </si>
  <si>
    <t>Løkken</t>
  </si>
  <si>
    <t>Arne Johannes</t>
  </si>
  <si>
    <t>Høyesen</t>
  </si>
  <si>
    <t>Dybdahl</t>
  </si>
  <si>
    <t>Benjaminsen</t>
  </si>
  <si>
    <t>Casper Eckmann</t>
  </si>
  <si>
    <t>Alexander Smidt</t>
  </si>
  <si>
    <t>Mobakken</t>
  </si>
  <si>
    <t>Kenneth</t>
  </si>
  <si>
    <t>Eide</t>
  </si>
  <si>
    <t>Arnt Oluf</t>
  </si>
  <si>
    <t>Gran</t>
  </si>
  <si>
    <t>Kyrre</t>
  </si>
  <si>
    <t>Amund</t>
  </si>
  <si>
    <t>Størmer</t>
  </si>
  <si>
    <t>Siri</t>
  </si>
  <si>
    <t>Alasdair</t>
  </si>
  <si>
    <t>Andersgaard</t>
  </si>
  <si>
    <t>Tobias Eriksen</t>
  </si>
  <si>
    <t>Fritjof</t>
  </si>
  <si>
    <t>Eira Skaarer</t>
  </si>
  <si>
    <t>Korvald</t>
  </si>
  <si>
    <t>Oslo Universitetssykehus BIL</t>
  </si>
  <si>
    <t>Grande</t>
  </si>
  <si>
    <t>Røa IL</t>
  </si>
  <si>
    <t>Else</t>
  </si>
  <si>
    <t>Solbakken</t>
  </si>
  <si>
    <t>Eijsink</t>
  </si>
  <si>
    <t>Vincent</t>
  </si>
  <si>
    <t>Brurberg</t>
  </si>
  <si>
    <t>May Bente</t>
  </si>
  <si>
    <t>Aspelund</t>
  </si>
  <si>
    <t>Aamodt</t>
  </si>
  <si>
    <t>Eilert</t>
  </si>
  <si>
    <t>Høyer</t>
  </si>
  <si>
    <t>Olaussen</t>
  </si>
  <si>
    <t>Håvard Rekve</t>
  </si>
  <si>
    <t>Øhlckers</t>
  </si>
  <si>
    <t>Milda</t>
  </si>
  <si>
    <t>Mats Olav</t>
  </si>
  <si>
    <t>OHalloran</t>
  </si>
  <si>
    <t>Colm</t>
  </si>
  <si>
    <t>Cork O</t>
  </si>
  <si>
    <t>Monica Renate</t>
  </si>
  <si>
    <t>Boldingh Debernard</t>
  </si>
  <si>
    <t>Helle S.</t>
  </si>
  <si>
    <t>Iselin</t>
  </si>
  <si>
    <t>Selma</t>
  </si>
  <si>
    <t>Blåsås</t>
  </si>
  <si>
    <t>Haverstad</t>
  </si>
  <si>
    <t>Ingemar Jansson</t>
  </si>
  <si>
    <t>Hagen</t>
  </si>
  <si>
    <t>Bull Tromsø</t>
  </si>
  <si>
    <t>Fjeld</t>
  </si>
  <si>
    <t>Køltzow</t>
  </si>
  <si>
    <t>Oldernes</t>
  </si>
  <si>
    <t>Lillestrand</t>
  </si>
  <si>
    <t>Finn Henry</t>
  </si>
  <si>
    <t>Trøsken IL</t>
  </si>
  <si>
    <t>Emma Johanne</t>
  </si>
  <si>
    <t>Arntzen</t>
  </si>
  <si>
    <t>Bjørn-Willy</t>
  </si>
  <si>
    <t>Norderud</t>
  </si>
  <si>
    <t>Anne Kristine</t>
  </si>
  <si>
    <t>Øvremo</t>
  </si>
  <si>
    <t>Jan-Einar</t>
  </si>
  <si>
    <t>Ålgård Orientering</t>
  </si>
  <si>
    <t>Sivertsgård</t>
  </si>
  <si>
    <t>Rådahl</t>
  </si>
  <si>
    <t>Tom</t>
  </si>
  <si>
    <t>Biem</t>
  </si>
  <si>
    <t>Brage Wergeland</t>
  </si>
  <si>
    <t>Oskar</t>
  </si>
  <si>
    <t>Balchen Ludvigsen</t>
  </si>
  <si>
    <t>Ludvig</t>
  </si>
  <si>
    <t>Michael Eckmann</t>
  </si>
  <si>
    <t>Grand</t>
  </si>
  <si>
    <t>Elena</t>
  </si>
  <si>
    <t>Nesodden IL</t>
  </si>
  <si>
    <t>Haltia</t>
  </si>
  <si>
    <t>Ida</t>
  </si>
  <si>
    <t>Markgren</t>
  </si>
  <si>
    <t>Marcus</t>
  </si>
  <si>
    <t>Nydal</t>
  </si>
  <si>
    <t>Dybwad</t>
  </si>
  <si>
    <t>Jacob</t>
  </si>
  <si>
    <t>Mo</t>
  </si>
  <si>
    <t>Maiken Skirstad</t>
  </si>
  <si>
    <t>Woodhouse</t>
  </si>
  <si>
    <t>Edward</t>
  </si>
  <si>
    <t>Jenny</t>
  </si>
  <si>
    <t>Nordeide</t>
  </si>
  <si>
    <t>Finkenhavn</t>
  </si>
  <si>
    <t>Lene</t>
  </si>
  <si>
    <t>Mestad</t>
  </si>
  <si>
    <t>Askil</t>
  </si>
  <si>
    <t>Sveheim</t>
  </si>
  <si>
    <t>Per Ivar</t>
  </si>
  <si>
    <t>Odal OL - Orientering</t>
  </si>
  <si>
    <t>Høgvold</t>
  </si>
  <si>
    <t>Ronny</t>
  </si>
  <si>
    <t>Dan</t>
  </si>
  <si>
    <t>Inka Marte</t>
  </si>
  <si>
    <t>Iordanova</t>
  </si>
  <si>
    <t>Boiana</t>
  </si>
  <si>
    <t>Hugdahl</t>
  </si>
  <si>
    <t>Lise</t>
  </si>
  <si>
    <t>Wenche</t>
  </si>
  <si>
    <t>Poirmeur</t>
  </si>
  <si>
    <t>Aurelie</t>
  </si>
  <si>
    <t>Velázquez-García</t>
  </si>
  <si>
    <t>Francisco Javier</t>
  </si>
  <si>
    <t>Arnesen</t>
  </si>
  <si>
    <t>Rådal</t>
  </si>
  <si>
    <t>Tanberg</t>
  </si>
  <si>
    <t>BK BIL</t>
  </si>
  <si>
    <t>Sveine</t>
  </si>
  <si>
    <t>Ingrid Owren</t>
  </si>
  <si>
    <t>Eirin Owren</t>
  </si>
  <si>
    <t>Mattsson</t>
  </si>
  <si>
    <t>Grøndahl</t>
  </si>
  <si>
    <t>Frøy</t>
  </si>
  <si>
    <t>Hundseid</t>
  </si>
  <si>
    <t>Helle</t>
  </si>
  <si>
    <t>Høst</t>
  </si>
  <si>
    <t>Vibeke</t>
  </si>
  <si>
    <t>Dorthe Kühl</t>
  </si>
  <si>
    <t>Isabelle</t>
  </si>
  <si>
    <t>Iver</t>
  </si>
  <si>
    <t>Førde</t>
  </si>
  <si>
    <t>Kristian S.</t>
  </si>
  <si>
    <t>Sveio OL - Orientering</t>
  </si>
  <si>
    <t>Jensrud</t>
  </si>
  <si>
    <t xml:space="preserve">Marianne </t>
  </si>
  <si>
    <t>Nørbech</t>
  </si>
  <si>
    <t>Live Joronn</t>
  </si>
  <si>
    <t>Doppelhofer Ervik</t>
  </si>
  <si>
    <t>Jon Erik</t>
  </si>
  <si>
    <t>Varegg Fleridrett</t>
  </si>
  <si>
    <t>Grünert</t>
  </si>
  <si>
    <t>Christine Tømmernes</t>
  </si>
  <si>
    <t>Birgitte</t>
  </si>
  <si>
    <t>Hellerud</t>
  </si>
  <si>
    <t>Signy</t>
  </si>
  <si>
    <t>Grønseth</t>
  </si>
  <si>
    <t>Hildegunn</t>
  </si>
  <si>
    <t>Anne Moian</t>
  </si>
  <si>
    <t>Aarflot</t>
  </si>
  <si>
    <t>Kristine</t>
  </si>
  <si>
    <t>Landstad Haugen</t>
  </si>
  <si>
    <t>Lars Magnar</t>
  </si>
  <si>
    <t>Ingeborg</t>
  </si>
  <si>
    <t>Katrine Holtan</t>
  </si>
  <si>
    <t>Stabbetorp</t>
  </si>
  <si>
    <t>Gunn</t>
  </si>
  <si>
    <t>Mazur</t>
  </si>
  <si>
    <t>Natali</t>
  </si>
  <si>
    <t>Smigun</t>
  </si>
  <si>
    <t>Katrin</t>
  </si>
  <si>
    <t>Bar-Nathan</t>
  </si>
  <si>
    <t>Line</t>
  </si>
  <si>
    <t>Aase</t>
  </si>
  <si>
    <t>Hansen</t>
  </si>
  <si>
    <t>Silas Mestad</t>
  </si>
  <si>
    <t>Simonsen</t>
  </si>
  <si>
    <t>Lisbeth</t>
  </si>
  <si>
    <t>Knudsen</t>
  </si>
  <si>
    <t>Voss</t>
  </si>
  <si>
    <t>Anne Cathrine</t>
  </si>
  <si>
    <t>Vikhamar</t>
  </si>
  <si>
    <t>Fedosieieva</t>
  </si>
  <si>
    <t>Hanna</t>
  </si>
  <si>
    <t>Holt</t>
  </si>
  <si>
    <t>Hadland</t>
  </si>
  <si>
    <t xml:space="preserve">Stine </t>
  </si>
  <si>
    <t>Winther</t>
  </si>
  <si>
    <t>Schjølberg</t>
  </si>
  <si>
    <t>Wallin</t>
  </si>
  <si>
    <t>Anett</t>
  </si>
  <si>
    <t>R22</t>
  </si>
  <si>
    <t>R23</t>
  </si>
  <si>
    <t>Pedersen</t>
  </si>
  <si>
    <t>Børge</t>
  </si>
  <si>
    <t>Fossheim</t>
  </si>
  <si>
    <t>Tellnes</t>
  </si>
  <si>
    <t>Jostein F.</t>
  </si>
  <si>
    <t>Ulrik Astrup</t>
  </si>
  <si>
    <t>Søren</t>
  </si>
  <si>
    <t>Vibekken</t>
  </si>
  <si>
    <t>Ole Petter</t>
  </si>
  <si>
    <t>Syversen</t>
  </si>
  <si>
    <t>Sveinung</t>
  </si>
  <si>
    <t>Sweco BIL</t>
  </si>
  <si>
    <t>Maalen</t>
  </si>
  <si>
    <t>Harstad</t>
  </si>
  <si>
    <t>Linnebo</t>
  </si>
  <si>
    <t>Øyvind Johannessen</t>
  </si>
  <si>
    <t>Malin</t>
  </si>
  <si>
    <t>Ellen-Christine</t>
  </si>
  <si>
    <t>Long</t>
  </si>
  <si>
    <t>Mike</t>
  </si>
  <si>
    <t>University College Dublin OC</t>
  </si>
  <si>
    <t>Osaland Fjelde</t>
  </si>
  <si>
    <t xml:space="preserve">Markus </t>
  </si>
  <si>
    <t>Helene</t>
  </si>
  <si>
    <t>Jan Arne</t>
  </si>
  <si>
    <t>Kirsti</t>
  </si>
  <si>
    <t>Norsk Hydro</t>
  </si>
  <si>
    <t>Kjetsaa</t>
  </si>
  <si>
    <t>Otra IL</t>
  </si>
  <si>
    <t>R24</t>
  </si>
  <si>
    <t>Poirot</t>
  </si>
  <si>
    <t>Delphine</t>
  </si>
  <si>
    <t>Mortensen</t>
  </si>
  <si>
    <t>Haflan</t>
  </si>
  <si>
    <t>Tord</t>
  </si>
  <si>
    <t>Totaltid</t>
  </si>
  <si>
    <t>Hovedranking 2023 - Kvinner - alle løyper</t>
  </si>
  <si>
    <t>R25</t>
  </si>
  <si>
    <t>R26</t>
  </si>
  <si>
    <t>Fjellstad</t>
  </si>
  <si>
    <t>Jo Inge</t>
  </si>
  <si>
    <t>Sønsterudbråten</t>
  </si>
  <si>
    <t>Karlsbakk</t>
  </si>
  <si>
    <t>Per Jogeir</t>
  </si>
  <si>
    <t>Ng</t>
  </si>
  <si>
    <t>Wendy</t>
  </si>
  <si>
    <t>Ragnar Niemi</t>
  </si>
  <si>
    <t>Stokke IL</t>
  </si>
  <si>
    <t>Nergaard</t>
  </si>
  <si>
    <t>Inger</t>
  </si>
  <si>
    <t>Eidi-Fredriksen</t>
  </si>
  <si>
    <t>Ivi</t>
  </si>
  <si>
    <t>Aksel</t>
  </si>
  <si>
    <t>Alvin</t>
  </si>
  <si>
    <t>Mellqvist</t>
  </si>
  <si>
    <t>Silje</t>
  </si>
  <si>
    <t>Løvhaug Standal</t>
  </si>
  <si>
    <t>13 av 26 løp er tellende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</si>
</sst>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0" fillId="3" borderId="0" xfId="0" applyFill="1"/>
    <xf numFmtId="0" fontId="1" fillId="3" borderId="0" xfId="0" applyFont="1" applyFill="1"/>
    <xf numFmtId="46" fontId="0" fillId="0" borderId="0" xfId="0" applyNumberFormat="1"/>
    <xf numFmtId="0" fontId="0" fillId="4" borderId="0" xfId="0" applyFill="1"/>
    <xf numFmtId="0" fontId="2" fillId="0" borderId="0" xfId="0" applyFont="1"/>
    <xf numFmtId="49" fontId="0" fillId="4" borderId="0" xfId="0" applyNumberFormat="1" applyFill="1"/>
    <xf numFmtId="49" fontId="0" fillId="0" borderId="0" xfId="0" applyNumberFormat="1"/>
    <xf numFmtId="164" fontId="0" fillId="0" borderId="0" xfId="0" applyNumberFormat="1"/>
    <xf numFmtId="0" fontId="3" fillId="2" borderId="0" xfId="0" applyFont="1" applyFill="1"/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1" fillId="0" borderId="0" xfId="0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1" fontId="0" fillId="0" borderId="0" xfId="0" applyNumberFormat="1"/>
    <xf numFmtId="0" fontId="3" fillId="0" borderId="0" xfId="0" applyFont="1"/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Alle" connectionId="8" xr16:uid="{00000000-0016-0000-01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Hoved" growShrinkType="overwriteClear" adjustColumnWidth="0" connectionId="2" xr16:uid="{98C53E44-F73B-4B7D-832A-955443A7866C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Alle" connectionId="10" xr16:uid="{B48542C2-2DC9-47BB-98A8-72B79E398597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Mellom" growShrinkType="overwriteClear" adjustColumnWidth="0" connectionId="6" xr16:uid="{2E3ED757-CDB6-447F-9F58-2C77D15D078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Mellom" growShrinkType="overwriteClear" connectionId="14" xr16:uid="{46921938-8864-4E81-BA97-7C688CDCF989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Kort" growShrinkType="overwriteClear" adjustColumnWidth="0" connectionId="4" xr16:uid="{9BE49EED-B9DD-45EA-BAFE-BED4FB9534A3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Kort" growShrinkType="overwriteClear" adjustColumnWidth="0" connectionId="12" xr16:uid="{DBB7BD3A-0635-400E-9FB5-800FD67C80E1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Hoved" growShrinkType="overwriteClear" adjustColumnWidth="0" connectionId="1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Mellom" growShrinkType="overwriteClear" connectionId="13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Mellom" growShrinkType="overwriteClear" adjustColumnWidth="0" connectionId="5" xr16:uid="{00000000-0016-0000-02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Kort" growShrinkType="overwriteClear" adjustColumnWidth="0" connectionId="3" xr16:uid="{00000000-0016-0000-0300-000005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Kort" growShrinkType="overwriteClear" adjustColumnWidth="0" connectionId="11" xr16:uid="{00000000-0016-0000-0300-000004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-Totaltid" growShrinkType="overwriteClear" connectionId="15" xr16:uid="{00000000-0016-0000-0400-000006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ankingAlle" growShrinkType="overwriteClear" connectionId="9" xr16:uid="{C5B3D7E1-4BF3-46AA-AE20-4D164E043444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adingHoved" growShrinkType="overwriteClear" adjustColumnWidth="0" connectionId="7" xr16:uid="{7D4FC979-3BDA-4640-9B5B-1DB946642C44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queryTable" Target="../queryTables/query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baseColWidth="10" defaultRowHeight="15" x14ac:dyDescent="0.25"/>
  <sheetData>
    <row r="1" spans="1:1" x14ac:dyDescent="0.25">
      <c r="A1" s="18" t="s">
        <v>394</v>
      </c>
    </row>
    <row r="2" spans="1:1" x14ac:dyDescent="0.25">
      <c r="A2" t="s">
        <v>395</v>
      </c>
    </row>
    <row r="3" spans="1:1" x14ac:dyDescent="0.25">
      <c r="A3" t="s">
        <v>486</v>
      </c>
    </row>
    <row r="4" spans="1:1" x14ac:dyDescent="0.25">
      <c r="A4" t="s">
        <v>396</v>
      </c>
    </row>
    <row r="7" spans="1:1" x14ac:dyDescent="0.25">
      <c r="A7" s="13" t="s">
        <v>397</v>
      </c>
    </row>
    <row r="8" spans="1:1" x14ac:dyDescent="0.25">
      <c r="A8" t="s">
        <v>398</v>
      </c>
    </row>
    <row r="10" spans="1:1" x14ac:dyDescent="0.25">
      <c r="A10" s="13" t="s">
        <v>399</v>
      </c>
    </row>
    <row r="11" spans="1:1" x14ac:dyDescent="0.25">
      <c r="A11" t="s">
        <v>400</v>
      </c>
    </row>
    <row r="13" spans="1:1" x14ac:dyDescent="0.25">
      <c r="A13" s="13" t="s">
        <v>401</v>
      </c>
    </row>
    <row r="14" spans="1:1" x14ac:dyDescent="0.25">
      <c r="A14" t="s">
        <v>402</v>
      </c>
    </row>
    <row r="16" spans="1:1" x14ac:dyDescent="0.25">
      <c r="A16" s="13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407</v>
      </c>
    </row>
    <row r="21" spans="1:1" x14ac:dyDescent="0.25">
      <c r="A21" t="s">
        <v>408</v>
      </c>
    </row>
    <row r="22" spans="1:1" x14ac:dyDescent="0.25">
      <c r="A22" t="s">
        <v>409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21"/>
  <sheetViews>
    <sheetView workbookViewId="0">
      <pane ySplit="5" topLeftCell="A6" activePane="bottomLeft" state="frozen"/>
      <selection pane="bottomLeft" activeCell="G32" sqref="G32"/>
    </sheetView>
  </sheetViews>
  <sheetFormatPr baseColWidth="10" defaultColWidth="28" defaultRowHeight="15" x14ac:dyDescent="0.25"/>
  <cols>
    <col min="1" max="1" width="6.140625" style="10" bestFit="1" customWidth="1"/>
    <col min="2" max="2" width="5.42578125" style="10" bestFit="1" customWidth="1"/>
    <col min="3" max="3" width="18.85546875" style="10" bestFit="1" customWidth="1"/>
    <col min="4" max="4" width="20.140625" style="10" bestFit="1" customWidth="1"/>
    <col min="5" max="5" width="29.28515625" style="10" bestFit="1" customWidth="1"/>
    <col min="6" max="6" width="7.42578125" style="10" bestFit="1" customWidth="1"/>
    <col min="7" max="7" width="8" style="10" bestFit="1" customWidth="1"/>
    <col min="8" max="33" width="7" style="10" bestFit="1" customWidth="1"/>
    <col min="34" max="34" width="9.85546875" style="10" bestFit="1" customWidth="1"/>
    <col min="35" max="36" width="7" style="10" bestFit="1" customWidth="1"/>
    <col min="37" max="37" width="9.5703125" style="10" bestFit="1" customWidth="1"/>
    <col min="38" max="38" width="8.42578125" style="10" customWidth="1"/>
    <col min="39" max="39" width="5.42578125" style="10" bestFit="1" customWidth="1"/>
    <col min="40" max="16384" width="28" style="10"/>
  </cols>
  <sheetData>
    <row r="1" spans="1:39" ht="23.25" x14ac:dyDescent="0.35">
      <c r="A1" s="14" t="s">
        <v>1001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9" ht="20.25" x14ac:dyDescent="0.3">
      <c r="A2" s="15" t="s">
        <v>1333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9" ht="18" x14ac:dyDescent="0.25">
      <c r="A3" s="16" t="s">
        <v>552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6" spans="1:39" x14ac:dyDescent="0.25">
      <c r="A6" s="9" t="s">
        <v>393</v>
      </c>
      <c r="B6" s="9" t="s">
        <v>348</v>
      </c>
      <c r="C6" s="9" t="s">
        <v>0</v>
      </c>
      <c r="D6" s="9" t="s">
        <v>1</v>
      </c>
      <c r="E6" s="9" t="s">
        <v>356</v>
      </c>
      <c r="F6" s="9" t="s">
        <v>349</v>
      </c>
      <c r="G6" s="9" t="s">
        <v>350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495</v>
      </c>
      <c r="V6" s="9" t="s">
        <v>479</v>
      </c>
      <c r="W6" s="9" t="s">
        <v>1008</v>
      </c>
      <c r="X6" s="9" t="s">
        <v>1009</v>
      </c>
      <c r="Y6" s="9" t="s">
        <v>1010</v>
      </c>
      <c r="Z6" s="9" t="s">
        <v>1011</v>
      </c>
      <c r="AA6" s="9" t="s">
        <v>1012</v>
      </c>
      <c r="AB6" s="9" t="s">
        <v>1013</v>
      </c>
      <c r="AC6" s="9" t="s">
        <v>1274</v>
      </c>
      <c r="AD6" s="9" t="s">
        <v>1275</v>
      </c>
      <c r="AE6" s="9" t="s">
        <v>1305</v>
      </c>
      <c r="AF6" s="9" t="s">
        <v>1313</v>
      </c>
      <c r="AG6" s="9" t="s">
        <v>1314</v>
      </c>
      <c r="AH6" s="9" t="s">
        <v>351</v>
      </c>
      <c r="AI6" s="9" t="s">
        <v>352</v>
      </c>
      <c r="AJ6" s="9" t="s">
        <v>353</v>
      </c>
      <c r="AK6" s="9" t="s">
        <v>354</v>
      </c>
      <c r="AL6" s="9" t="s">
        <v>355</v>
      </c>
      <c r="AM6" s="9" t="s">
        <v>348</v>
      </c>
    </row>
    <row r="7" spans="1:39" x14ac:dyDescent="0.25">
      <c r="A7" s="10" t="s">
        <v>391</v>
      </c>
      <c r="B7" s="10">
        <v>1</v>
      </c>
      <c r="C7" s="10" t="s">
        <v>281</v>
      </c>
      <c r="D7" s="10" t="s">
        <v>282</v>
      </c>
      <c r="E7" s="10" t="s">
        <v>358</v>
      </c>
      <c r="F7" s="10">
        <v>20</v>
      </c>
      <c r="G7" s="10">
        <v>1963.92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149.13</v>
      </c>
      <c r="P7" s="10">
        <v>147.87</v>
      </c>
      <c r="Q7" s="10">
        <v>147.5</v>
      </c>
      <c r="R7" s="10">
        <v>143.57</v>
      </c>
      <c r="S7" s="10">
        <v>150.36000000000001</v>
      </c>
      <c r="T7" s="10">
        <v>151.38</v>
      </c>
      <c r="U7" s="10">
        <v>149.78</v>
      </c>
      <c r="V7" s="10">
        <v>150.05000000000001</v>
      </c>
      <c r="W7" s="10">
        <v>148.97999999999999</v>
      </c>
      <c r="X7" s="10">
        <v>154.74</v>
      </c>
      <c r="Y7" s="10">
        <v>148.78</v>
      </c>
      <c r="Z7" s="10">
        <v>0</v>
      </c>
      <c r="AA7" s="10">
        <v>149.38</v>
      </c>
      <c r="AB7" s="10">
        <v>146.94</v>
      </c>
      <c r="AC7" s="10">
        <v>150.59</v>
      </c>
      <c r="AD7" s="10">
        <v>149.22999999999999</v>
      </c>
      <c r="AE7" s="10">
        <v>149.96</v>
      </c>
      <c r="AF7" s="10">
        <v>151.88999999999999</v>
      </c>
      <c r="AG7" s="10">
        <v>149.93</v>
      </c>
      <c r="AH7" s="10">
        <v>306.63</v>
      </c>
      <c r="AI7" s="10">
        <v>2</v>
      </c>
      <c r="AJ7" s="10">
        <v>153.32</v>
      </c>
      <c r="AK7" s="10">
        <v>2996.69</v>
      </c>
      <c r="AL7" s="10">
        <v>3</v>
      </c>
      <c r="AM7">
        <v>1</v>
      </c>
    </row>
    <row r="8" spans="1:39" x14ac:dyDescent="0.25">
      <c r="A8" s="10" t="s">
        <v>391</v>
      </c>
      <c r="B8" s="10">
        <v>2</v>
      </c>
      <c r="C8" s="10" t="s">
        <v>316</v>
      </c>
      <c r="D8" s="10" t="s">
        <v>410</v>
      </c>
      <c r="E8" s="10" t="s">
        <v>357</v>
      </c>
      <c r="F8" s="10">
        <v>13</v>
      </c>
      <c r="G8" s="10">
        <v>1937.1</v>
      </c>
      <c r="H8" s="10">
        <v>149.6</v>
      </c>
      <c r="I8" s="10">
        <v>149.57</v>
      </c>
      <c r="J8" s="10">
        <v>149.94</v>
      </c>
      <c r="K8" s="10">
        <v>147.94</v>
      </c>
      <c r="L8" s="10">
        <v>144.32</v>
      </c>
      <c r="M8" s="10">
        <v>152.54</v>
      </c>
      <c r="N8" s="10">
        <v>149.41</v>
      </c>
      <c r="O8" s="10">
        <v>0</v>
      </c>
      <c r="P8" s="10">
        <v>0</v>
      </c>
      <c r="Q8" s="10">
        <v>147.12</v>
      </c>
      <c r="R8" s="10">
        <v>146.86000000000001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150.13</v>
      </c>
      <c r="Z8" s="10">
        <v>150.22</v>
      </c>
      <c r="AA8" s="10">
        <v>150.38999999999999</v>
      </c>
      <c r="AB8" s="10">
        <v>0</v>
      </c>
      <c r="AC8" s="10">
        <v>0</v>
      </c>
      <c r="AD8" s="10">
        <v>149.06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151.47</v>
      </c>
      <c r="AK8" s="10">
        <v>1937.1</v>
      </c>
      <c r="AL8" s="10">
        <v>16</v>
      </c>
      <c r="AM8">
        <v>2</v>
      </c>
    </row>
    <row r="9" spans="1:39" x14ac:dyDescent="0.25">
      <c r="A9" s="10" t="s">
        <v>391</v>
      </c>
      <c r="B9" s="10">
        <v>3</v>
      </c>
      <c r="C9" s="10" t="s">
        <v>49</v>
      </c>
      <c r="D9" s="10" t="s">
        <v>50</v>
      </c>
      <c r="E9" s="10" t="s">
        <v>358</v>
      </c>
      <c r="F9" s="10">
        <v>25</v>
      </c>
      <c r="G9" s="10">
        <v>1883.85</v>
      </c>
      <c r="H9" s="10">
        <v>0</v>
      </c>
      <c r="I9" s="10">
        <v>0</v>
      </c>
      <c r="J9" s="10">
        <v>139.75</v>
      </c>
      <c r="K9" s="10">
        <v>142.12</v>
      </c>
      <c r="L9" s="10">
        <v>143.34</v>
      </c>
      <c r="M9" s="10">
        <v>96.88</v>
      </c>
      <c r="N9" s="10">
        <v>142.59</v>
      </c>
      <c r="O9" s="10">
        <v>137.4</v>
      </c>
      <c r="P9" s="10">
        <v>140.74</v>
      </c>
      <c r="Q9" s="10">
        <v>137.02000000000001</v>
      </c>
      <c r="R9" s="10">
        <v>137.91999999999999</v>
      </c>
      <c r="S9" s="10">
        <v>146.75</v>
      </c>
      <c r="T9" s="10">
        <v>144.53</v>
      </c>
      <c r="U9" s="10">
        <v>143.72999999999999</v>
      </c>
      <c r="V9" s="10">
        <v>146.07</v>
      </c>
      <c r="W9" s="10">
        <v>0</v>
      </c>
      <c r="X9" s="10">
        <v>129.63999999999999</v>
      </c>
      <c r="Y9" s="10">
        <v>0</v>
      </c>
      <c r="Z9" s="10">
        <v>139.72</v>
      </c>
      <c r="AA9" s="10">
        <v>143.91</v>
      </c>
      <c r="AB9" s="10">
        <v>142.62</v>
      </c>
      <c r="AC9" s="10">
        <v>142.91999999999999</v>
      </c>
      <c r="AD9" s="10">
        <v>0</v>
      </c>
      <c r="AE9" s="10">
        <v>144.34</v>
      </c>
      <c r="AF9" s="10">
        <v>137.33000000000001</v>
      </c>
      <c r="AG9" s="10">
        <v>142.26</v>
      </c>
      <c r="AH9" s="10">
        <v>585.64</v>
      </c>
      <c r="AI9" s="10">
        <v>4</v>
      </c>
      <c r="AJ9" s="10">
        <v>146.41</v>
      </c>
      <c r="AK9" s="10">
        <v>3507.22</v>
      </c>
      <c r="AL9" s="10">
        <v>1</v>
      </c>
      <c r="AM9">
        <v>3</v>
      </c>
    </row>
    <row r="10" spans="1:39" x14ac:dyDescent="0.25">
      <c r="A10" s="10" t="s">
        <v>391</v>
      </c>
      <c r="B10" s="10">
        <v>4</v>
      </c>
      <c r="C10" s="10" t="s">
        <v>23</v>
      </c>
      <c r="D10" s="10" t="s">
        <v>24</v>
      </c>
      <c r="E10" s="10" t="s">
        <v>365</v>
      </c>
      <c r="F10" s="10">
        <v>13</v>
      </c>
      <c r="G10" s="10">
        <v>1866.6</v>
      </c>
      <c r="H10" s="10">
        <v>149.79</v>
      </c>
      <c r="I10" s="10">
        <v>145.32</v>
      </c>
      <c r="J10" s="10">
        <v>142.18</v>
      </c>
      <c r="K10" s="10">
        <v>148.02000000000001</v>
      </c>
      <c r="L10" s="10">
        <v>150.18</v>
      </c>
      <c r="M10" s="10">
        <v>0</v>
      </c>
      <c r="N10" s="10">
        <v>0</v>
      </c>
      <c r="O10" s="10">
        <v>148.54</v>
      </c>
      <c r="P10" s="10">
        <v>149.08000000000001</v>
      </c>
      <c r="Q10" s="10">
        <v>97.92</v>
      </c>
      <c r="R10" s="10">
        <v>0</v>
      </c>
      <c r="S10" s="10">
        <v>0</v>
      </c>
      <c r="T10" s="10">
        <v>149.61000000000001</v>
      </c>
      <c r="U10" s="10">
        <v>0</v>
      </c>
      <c r="V10" s="10">
        <v>0</v>
      </c>
      <c r="W10" s="10">
        <v>0</v>
      </c>
      <c r="X10" s="10">
        <v>136.99</v>
      </c>
      <c r="Y10" s="10">
        <v>0</v>
      </c>
      <c r="Z10" s="10">
        <v>151.58000000000001</v>
      </c>
      <c r="AA10" s="10">
        <v>146.51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150.88</v>
      </c>
      <c r="AI10" s="10">
        <v>1</v>
      </c>
      <c r="AJ10" s="10">
        <v>150.88</v>
      </c>
      <c r="AK10" s="10">
        <v>1866.6</v>
      </c>
      <c r="AL10" s="10">
        <v>17</v>
      </c>
      <c r="AM10">
        <v>4</v>
      </c>
    </row>
    <row r="11" spans="1:39" x14ac:dyDescent="0.25">
      <c r="A11" s="10" t="s">
        <v>391</v>
      </c>
      <c r="B11" s="10">
        <v>5</v>
      </c>
      <c r="C11" s="10" t="s">
        <v>242</v>
      </c>
      <c r="D11" s="10" t="s">
        <v>262</v>
      </c>
      <c r="E11" s="10" t="s">
        <v>362</v>
      </c>
      <c r="F11" s="10">
        <v>14</v>
      </c>
      <c r="G11" s="10">
        <v>1864.31</v>
      </c>
      <c r="H11" s="10">
        <v>146.72</v>
      </c>
      <c r="I11" s="10">
        <v>142.97999999999999</v>
      </c>
      <c r="J11" s="10">
        <v>0</v>
      </c>
      <c r="K11" s="10">
        <v>143.85</v>
      </c>
      <c r="L11" s="10">
        <v>146.61000000000001</v>
      </c>
      <c r="M11" s="10">
        <v>0</v>
      </c>
      <c r="N11" s="10">
        <v>143.05000000000001</v>
      </c>
      <c r="O11" s="10">
        <v>141.91999999999999</v>
      </c>
      <c r="P11" s="10">
        <v>143.33000000000001</v>
      </c>
      <c r="Q11" s="10">
        <v>139.03</v>
      </c>
      <c r="R11" s="10">
        <v>139.94999999999999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146.46</v>
      </c>
      <c r="AA11" s="10">
        <v>141.19999999999999</v>
      </c>
      <c r="AB11" s="10">
        <v>142.21</v>
      </c>
      <c r="AC11" s="10">
        <v>140.59</v>
      </c>
      <c r="AD11" s="10">
        <v>145.44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146.66999999999999</v>
      </c>
      <c r="AK11" s="10">
        <v>2003.34</v>
      </c>
      <c r="AL11" s="10">
        <v>13</v>
      </c>
      <c r="AM11">
        <v>5</v>
      </c>
    </row>
    <row r="12" spans="1:39" x14ac:dyDescent="0.25">
      <c r="A12" s="10" t="s">
        <v>391</v>
      </c>
      <c r="B12" s="10">
        <v>6</v>
      </c>
      <c r="C12" s="10" t="s">
        <v>46</v>
      </c>
      <c r="D12" s="10" t="s">
        <v>108</v>
      </c>
      <c r="E12" s="10" t="s">
        <v>358</v>
      </c>
      <c r="F12" s="10">
        <v>16</v>
      </c>
      <c r="G12" s="10">
        <v>1825.77</v>
      </c>
      <c r="H12" s="10">
        <v>0</v>
      </c>
      <c r="I12" s="10">
        <v>138.24</v>
      </c>
      <c r="J12" s="10">
        <v>137.44</v>
      </c>
      <c r="K12" s="10">
        <v>138.97</v>
      </c>
      <c r="L12" s="10">
        <v>0</v>
      </c>
      <c r="M12" s="10">
        <v>0</v>
      </c>
      <c r="N12" s="10">
        <v>132.9</v>
      </c>
      <c r="O12" s="10">
        <v>140.49</v>
      </c>
      <c r="P12" s="10">
        <v>0</v>
      </c>
      <c r="Q12" s="10">
        <v>0</v>
      </c>
      <c r="R12" s="10">
        <v>130.49</v>
      </c>
      <c r="S12" s="10">
        <v>91.18</v>
      </c>
      <c r="T12" s="10">
        <v>0</v>
      </c>
      <c r="U12" s="10">
        <v>142.75</v>
      </c>
      <c r="V12" s="10">
        <v>0</v>
      </c>
      <c r="W12" s="10">
        <v>0</v>
      </c>
      <c r="X12" s="10">
        <v>130.94999999999999</v>
      </c>
      <c r="Y12" s="10">
        <v>0</v>
      </c>
      <c r="Z12" s="10">
        <v>142.41999999999999</v>
      </c>
      <c r="AA12" s="10">
        <v>0</v>
      </c>
      <c r="AB12" s="10">
        <v>140.55000000000001</v>
      </c>
      <c r="AC12" s="10">
        <v>142.16</v>
      </c>
      <c r="AD12" s="10">
        <v>142.38999999999999</v>
      </c>
      <c r="AE12" s="10">
        <v>140.47</v>
      </c>
      <c r="AF12" s="10">
        <v>144.87</v>
      </c>
      <c r="AG12" s="10">
        <v>142.12</v>
      </c>
      <c r="AH12" s="10">
        <v>0</v>
      </c>
      <c r="AI12" s="10">
        <v>0</v>
      </c>
      <c r="AJ12" s="10">
        <v>143.81</v>
      </c>
      <c r="AK12" s="10">
        <v>2178.39</v>
      </c>
      <c r="AL12" s="10">
        <v>7</v>
      </c>
      <c r="AM12">
        <v>6</v>
      </c>
    </row>
    <row r="13" spans="1:39" x14ac:dyDescent="0.25">
      <c r="A13" s="10" t="s">
        <v>391</v>
      </c>
      <c r="B13" s="10">
        <v>7</v>
      </c>
      <c r="C13" s="10" t="s">
        <v>42</v>
      </c>
      <c r="D13" s="10" t="s">
        <v>43</v>
      </c>
      <c r="E13" s="10" t="s">
        <v>358</v>
      </c>
      <c r="F13" s="10">
        <v>13</v>
      </c>
      <c r="G13" s="10">
        <v>1824.34</v>
      </c>
      <c r="H13" s="10">
        <v>137.9</v>
      </c>
      <c r="I13" s="10">
        <v>139.96</v>
      </c>
      <c r="J13" s="10">
        <v>145.22</v>
      </c>
      <c r="K13" s="10">
        <v>144.33000000000001</v>
      </c>
      <c r="L13" s="10">
        <v>141.25</v>
      </c>
      <c r="M13" s="10">
        <v>143.94</v>
      </c>
      <c r="N13" s="10">
        <v>130.28</v>
      </c>
      <c r="O13" s="10">
        <v>0</v>
      </c>
      <c r="P13" s="10">
        <v>0</v>
      </c>
      <c r="Q13" s="10">
        <v>137.47</v>
      </c>
      <c r="R13" s="10">
        <v>0</v>
      </c>
      <c r="S13" s="10">
        <v>126.62</v>
      </c>
      <c r="T13" s="10">
        <v>145.5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145.62</v>
      </c>
      <c r="AA13" s="10">
        <v>0</v>
      </c>
      <c r="AB13" s="10">
        <v>0</v>
      </c>
      <c r="AC13" s="10">
        <v>143.04</v>
      </c>
      <c r="AD13" s="10">
        <v>0</v>
      </c>
      <c r="AE13" s="10">
        <v>0</v>
      </c>
      <c r="AF13" s="10">
        <v>143.21</v>
      </c>
      <c r="AG13" s="10">
        <v>0</v>
      </c>
      <c r="AH13" s="10">
        <v>0</v>
      </c>
      <c r="AI13" s="10">
        <v>0</v>
      </c>
      <c r="AJ13" s="10">
        <v>145.56</v>
      </c>
      <c r="AK13" s="10">
        <v>1824.34</v>
      </c>
      <c r="AL13" s="10">
        <v>18</v>
      </c>
      <c r="AM13">
        <v>7</v>
      </c>
    </row>
    <row r="14" spans="1:39" x14ac:dyDescent="0.25">
      <c r="A14" s="10" t="s">
        <v>391</v>
      </c>
      <c r="B14" s="10">
        <v>8</v>
      </c>
      <c r="C14" s="10" t="s">
        <v>345</v>
      </c>
      <c r="D14" s="10" t="s">
        <v>155</v>
      </c>
      <c r="E14" s="10" t="s">
        <v>358</v>
      </c>
      <c r="F14" s="10">
        <v>17</v>
      </c>
      <c r="G14" s="10">
        <v>1817.53</v>
      </c>
      <c r="H14" s="10">
        <v>140.25</v>
      </c>
      <c r="I14" s="10">
        <v>137.35</v>
      </c>
      <c r="J14" s="10">
        <v>0</v>
      </c>
      <c r="K14" s="10">
        <v>0</v>
      </c>
      <c r="L14" s="10">
        <v>133.12</v>
      </c>
      <c r="M14" s="10">
        <v>135.91</v>
      </c>
      <c r="N14" s="10">
        <v>131.01</v>
      </c>
      <c r="O14" s="10">
        <v>135.51</v>
      </c>
      <c r="P14" s="10">
        <v>137.36000000000001</v>
      </c>
      <c r="Q14" s="10">
        <v>0</v>
      </c>
      <c r="R14" s="10">
        <v>127.22</v>
      </c>
      <c r="S14" s="10">
        <v>137.34</v>
      </c>
      <c r="T14" s="10">
        <v>136.5</v>
      </c>
      <c r="U14" s="10">
        <v>140.74</v>
      </c>
      <c r="V14" s="10">
        <v>0</v>
      </c>
      <c r="W14" s="10">
        <v>0</v>
      </c>
      <c r="X14" s="10">
        <v>0</v>
      </c>
      <c r="Y14" s="10">
        <v>0</v>
      </c>
      <c r="Z14" s="10">
        <v>139.65</v>
      </c>
      <c r="AA14" s="10">
        <v>141.35</v>
      </c>
      <c r="AB14" s="10">
        <v>0</v>
      </c>
      <c r="AC14" s="10">
        <v>0</v>
      </c>
      <c r="AD14" s="10">
        <v>140.62</v>
      </c>
      <c r="AE14" s="10">
        <v>146.18</v>
      </c>
      <c r="AF14" s="10">
        <v>0</v>
      </c>
      <c r="AG14" s="10">
        <v>140.51</v>
      </c>
      <c r="AH14" s="10">
        <v>143.77000000000001</v>
      </c>
      <c r="AI14" s="10">
        <v>1</v>
      </c>
      <c r="AJ14" s="10">
        <v>143.77000000000001</v>
      </c>
      <c r="AK14" s="10">
        <v>2344.39</v>
      </c>
      <c r="AL14" s="10">
        <v>6</v>
      </c>
      <c r="AM14">
        <v>8</v>
      </c>
    </row>
    <row r="15" spans="1:39" x14ac:dyDescent="0.25">
      <c r="A15" s="10" t="s">
        <v>392</v>
      </c>
      <c r="B15" s="10">
        <v>9</v>
      </c>
      <c r="C15" s="10" t="s">
        <v>555</v>
      </c>
      <c r="D15" s="10" t="s">
        <v>556</v>
      </c>
      <c r="E15" s="10" t="s">
        <v>385</v>
      </c>
      <c r="F15" s="10">
        <v>19</v>
      </c>
      <c r="G15" s="10">
        <v>1809.91</v>
      </c>
      <c r="H15" s="10">
        <v>135.59</v>
      </c>
      <c r="I15" s="10">
        <v>135.85</v>
      </c>
      <c r="J15" s="10">
        <v>133.99</v>
      </c>
      <c r="K15" s="10">
        <v>133.61000000000001</v>
      </c>
      <c r="L15" s="10">
        <v>138.88</v>
      </c>
      <c r="M15" s="10">
        <v>127.88</v>
      </c>
      <c r="N15" s="10">
        <v>0</v>
      </c>
      <c r="O15" s="10">
        <v>0</v>
      </c>
      <c r="P15" s="10">
        <v>134.01</v>
      </c>
      <c r="Q15" s="10">
        <v>127.28</v>
      </c>
      <c r="R15" s="10">
        <v>129.66</v>
      </c>
      <c r="S15" s="10">
        <v>0</v>
      </c>
      <c r="T15" s="10">
        <v>136.47</v>
      </c>
      <c r="U15" s="10">
        <v>142.51</v>
      </c>
      <c r="V15" s="10">
        <v>0</v>
      </c>
      <c r="W15" s="10">
        <v>0</v>
      </c>
      <c r="X15" s="10">
        <v>0</v>
      </c>
      <c r="Y15" s="10">
        <v>138.12</v>
      </c>
      <c r="Z15" s="10">
        <v>142.69</v>
      </c>
      <c r="AA15" s="10">
        <v>138.51</v>
      </c>
      <c r="AB15" s="10">
        <v>0</v>
      </c>
      <c r="AC15" s="10">
        <v>140.33000000000001</v>
      </c>
      <c r="AD15" s="10">
        <v>138.85</v>
      </c>
      <c r="AE15" s="10">
        <v>142.21</v>
      </c>
      <c r="AF15" s="10">
        <v>139.24</v>
      </c>
      <c r="AG15" s="10">
        <v>140.66</v>
      </c>
      <c r="AH15" s="10">
        <v>0</v>
      </c>
      <c r="AI15" s="10">
        <v>0</v>
      </c>
      <c r="AJ15" s="10">
        <v>142.6</v>
      </c>
      <c r="AK15" s="10">
        <v>2596.34</v>
      </c>
      <c r="AL15" s="10">
        <v>4</v>
      </c>
      <c r="AM15">
        <v>9</v>
      </c>
    </row>
    <row r="16" spans="1:39" x14ac:dyDescent="0.25">
      <c r="A16" s="10" t="s">
        <v>391</v>
      </c>
      <c r="B16" s="10">
        <v>10</v>
      </c>
      <c r="C16" s="10" t="s">
        <v>330</v>
      </c>
      <c r="D16" s="10" t="s">
        <v>331</v>
      </c>
      <c r="E16" s="10" t="s">
        <v>358</v>
      </c>
      <c r="F16" s="10">
        <v>23</v>
      </c>
      <c r="G16" s="10">
        <v>1787.45</v>
      </c>
      <c r="H16" s="10">
        <v>117.07</v>
      </c>
      <c r="I16" s="10">
        <v>123.88</v>
      </c>
      <c r="J16" s="10">
        <v>125.18</v>
      </c>
      <c r="K16" s="10">
        <v>0</v>
      </c>
      <c r="L16" s="10">
        <v>132.55000000000001</v>
      </c>
      <c r="M16" s="10">
        <v>0</v>
      </c>
      <c r="N16" s="10">
        <v>132.13999999999999</v>
      </c>
      <c r="O16" s="10">
        <v>125.42</v>
      </c>
      <c r="P16" s="10">
        <v>128.96</v>
      </c>
      <c r="Q16" s="10">
        <v>130.4</v>
      </c>
      <c r="R16" s="10">
        <v>125.79</v>
      </c>
      <c r="S16" s="10">
        <v>129.71</v>
      </c>
      <c r="T16" s="10">
        <v>0</v>
      </c>
      <c r="U16" s="10">
        <v>137.66999999999999</v>
      </c>
      <c r="V16" s="10">
        <v>134.82</v>
      </c>
      <c r="W16" s="10">
        <v>132.83000000000001</v>
      </c>
      <c r="X16" s="10">
        <v>0</v>
      </c>
      <c r="Y16" s="10">
        <v>125.68</v>
      </c>
      <c r="Z16" s="10">
        <v>143.99</v>
      </c>
      <c r="AA16" s="10">
        <v>136.88999999999999</v>
      </c>
      <c r="AB16" s="10">
        <v>134.41999999999999</v>
      </c>
      <c r="AC16" s="10">
        <v>0</v>
      </c>
      <c r="AD16" s="10">
        <v>138.04</v>
      </c>
      <c r="AE16" s="10">
        <v>140.01</v>
      </c>
      <c r="AF16" s="10">
        <v>131.81</v>
      </c>
      <c r="AG16" s="10">
        <v>140.05000000000001</v>
      </c>
      <c r="AH16" s="10">
        <v>284.04000000000002</v>
      </c>
      <c r="AI16" s="10">
        <v>2</v>
      </c>
      <c r="AJ16" s="10">
        <v>142.02000000000001</v>
      </c>
      <c r="AK16" s="10">
        <v>3051.35</v>
      </c>
      <c r="AL16" s="10">
        <v>2</v>
      </c>
      <c r="AM16">
        <v>10</v>
      </c>
    </row>
    <row r="17" spans="1:39" x14ac:dyDescent="0.25">
      <c r="A17" s="10" t="s">
        <v>391</v>
      </c>
      <c r="B17" s="10">
        <v>11</v>
      </c>
      <c r="C17" s="10" t="s">
        <v>105</v>
      </c>
      <c r="D17" s="10" t="s">
        <v>155</v>
      </c>
      <c r="E17" s="10" t="s">
        <v>365</v>
      </c>
      <c r="F17" s="10">
        <v>15</v>
      </c>
      <c r="G17" s="10">
        <v>1783.64</v>
      </c>
      <c r="H17" s="10">
        <v>0</v>
      </c>
      <c r="I17" s="10">
        <v>129.24</v>
      </c>
      <c r="J17" s="10">
        <v>0</v>
      </c>
      <c r="K17" s="10">
        <v>134.87</v>
      </c>
      <c r="L17" s="10">
        <v>135.88</v>
      </c>
      <c r="M17" s="10">
        <v>142.24</v>
      </c>
      <c r="N17" s="10">
        <v>135.68</v>
      </c>
      <c r="O17" s="10">
        <v>131.44</v>
      </c>
      <c r="P17" s="10">
        <v>0</v>
      </c>
      <c r="Q17" s="10">
        <v>0</v>
      </c>
      <c r="R17" s="10">
        <v>133.96</v>
      </c>
      <c r="S17" s="10">
        <v>0</v>
      </c>
      <c r="T17" s="10">
        <v>0</v>
      </c>
      <c r="U17" s="10">
        <v>0</v>
      </c>
      <c r="V17" s="10">
        <v>139.61000000000001</v>
      </c>
      <c r="W17" s="10">
        <v>139.76</v>
      </c>
      <c r="X17" s="10">
        <v>121.36</v>
      </c>
      <c r="Y17" s="10">
        <v>120.21</v>
      </c>
      <c r="Z17" s="10">
        <v>0</v>
      </c>
      <c r="AA17" s="10">
        <v>0</v>
      </c>
      <c r="AB17" s="10">
        <v>0</v>
      </c>
      <c r="AC17" s="10">
        <v>140.11000000000001</v>
      </c>
      <c r="AD17" s="10">
        <v>135.21</v>
      </c>
      <c r="AE17" s="10">
        <v>0</v>
      </c>
      <c r="AF17" s="10">
        <v>0</v>
      </c>
      <c r="AG17" s="10">
        <v>143.01</v>
      </c>
      <c r="AH17" s="10">
        <v>142.63</v>
      </c>
      <c r="AI17" s="10">
        <v>1</v>
      </c>
      <c r="AJ17" s="10">
        <v>142.63</v>
      </c>
      <c r="AK17" s="10">
        <v>2025.21</v>
      </c>
      <c r="AL17" s="10">
        <v>11</v>
      </c>
      <c r="AM17">
        <v>11</v>
      </c>
    </row>
    <row r="18" spans="1:39" x14ac:dyDescent="0.25">
      <c r="A18" s="10" t="s">
        <v>391</v>
      </c>
      <c r="B18" s="10">
        <v>12</v>
      </c>
      <c r="C18" s="10" t="s">
        <v>53</v>
      </c>
      <c r="D18" s="10" t="s">
        <v>144</v>
      </c>
      <c r="E18" s="10" t="s">
        <v>358</v>
      </c>
      <c r="F18" s="10">
        <v>15</v>
      </c>
      <c r="G18" s="10">
        <v>1746.08</v>
      </c>
      <c r="H18" s="10">
        <v>0</v>
      </c>
      <c r="I18" s="10">
        <v>115.01</v>
      </c>
      <c r="J18" s="10">
        <v>0</v>
      </c>
      <c r="K18" s="10">
        <v>127.62</v>
      </c>
      <c r="L18" s="10">
        <v>127.89</v>
      </c>
      <c r="M18" s="10">
        <v>0</v>
      </c>
      <c r="N18" s="10">
        <v>123.7</v>
      </c>
      <c r="O18" s="10">
        <v>129.05000000000001</v>
      </c>
      <c r="P18" s="10">
        <v>0</v>
      </c>
      <c r="Q18" s="10">
        <v>125.77</v>
      </c>
      <c r="R18" s="10">
        <v>115.8</v>
      </c>
      <c r="S18" s="10">
        <v>136.94</v>
      </c>
      <c r="T18" s="10">
        <v>134.27000000000001</v>
      </c>
      <c r="U18" s="10">
        <v>0</v>
      </c>
      <c r="V18" s="10">
        <v>0</v>
      </c>
      <c r="W18" s="10">
        <v>0</v>
      </c>
      <c r="X18" s="10">
        <v>0</v>
      </c>
      <c r="Y18" s="10">
        <v>135.47</v>
      </c>
      <c r="Z18" s="10">
        <v>144.05000000000001</v>
      </c>
      <c r="AA18" s="10">
        <v>0</v>
      </c>
      <c r="AB18" s="10">
        <v>139.77000000000001</v>
      </c>
      <c r="AC18" s="10">
        <v>141.53</v>
      </c>
      <c r="AD18" s="10">
        <v>141.28</v>
      </c>
      <c r="AE18" s="10">
        <v>0</v>
      </c>
      <c r="AF18" s="10">
        <v>0</v>
      </c>
      <c r="AG18" s="10">
        <v>138.74</v>
      </c>
      <c r="AH18" s="10">
        <v>0</v>
      </c>
      <c r="AI18" s="10">
        <v>0</v>
      </c>
      <c r="AJ18" s="10">
        <v>142.79</v>
      </c>
      <c r="AK18" s="10">
        <v>1976.89</v>
      </c>
      <c r="AL18" s="10">
        <v>15</v>
      </c>
      <c r="AM18">
        <v>12</v>
      </c>
    </row>
    <row r="19" spans="1:39" x14ac:dyDescent="0.25">
      <c r="A19" s="10" t="s">
        <v>391</v>
      </c>
      <c r="B19" s="10">
        <v>13</v>
      </c>
      <c r="C19" s="10" t="s">
        <v>504</v>
      </c>
      <c r="D19" s="10" t="s">
        <v>505</v>
      </c>
      <c r="E19" s="10" t="s">
        <v>368</v>
      </c>
      <c r="F19" s="10">
        <v>13</v>
      </c>
      <c r="G19" s="10">
        <v>1721.54</v>
      </c>
      <c r="H19" s="10">
        <v>0</v>
      </c>
      <c r="I19" s="10">
        <v>132.66999999999999</v>
      </c>
      <c r="J19" s="10">
        <v>134.30000000000001</v>
      </c>
      <c r="K19" s="10">
        <v>134.62</v>
      </c>
      <c r="L19" s="10">
        <v>133.57</v>
      </c>
      <c r="M19" s="10">
        <v>132.66999999999999</v>
      </c>
      <c r="N19" s="10">
        <v>0</v>
      </c>
      <c r="O19" s="10">
        <v>132.22</v>
      </c>
      <c r="P19" s="10">
        <v>132.07</v>
      </c>
      <c r="Q19" s="10">
        <v>0</v>
      </c>
      <c r="R19" s="10">
        <v>0</v>
      </c>
      <c r="S19" s="10">
        <v>132.11000000000001</v>
      </c>
      <c r="T19" s="10">
        <v>132.85</v>
      </c>
      <c r="U19" s="10">
        <v>131.87</v>
      </c>
      <c r="V19" s="10">
        <v>128.93</v>
      </c>
      <c r="W19" s="10">
        <v>132.72999999999999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130.93</v>
      </c>
      <c r="AH19" s="10">
        <v>0</v>
      </c>
      <c r="AI19" s="10">
        <v>0</v>
      </c>
      <c r="AJ19" s="10">
        <v>134.46</v>
      </c>
      <c r="AK19" s="10">
        <v>1721.54</v>
      </c>
      <c r="AL19" s="10">
        <v>22</v>
      </c>
      <c r="AM19">
        <v>13</v>
      </c>
    </row>
    <row r="20" spans="1:39" x14ac:dyDescent="0.25">
      <c r="A20" s="10" t="s">
        <v>392</v>
      </c>
      <c r="B20" s="10">
        <v>14</v>
      </c>
      <c r="C20" s="10" t="s">
        <v>102</v>
      </c>
      <c r="D20" s="10" t="s">
        <v>103</v>
      </c>
      <c r="E20" s="10" t="s">
        <v>357</v>
      </c>
      <c r="F20" s="10">
        <v>16</v>
      </c>
      <c r="G20" s="10">
        <v>1712.44</v>
      </c>
      <c r="H20" s="10">
        <v>129.99</v>
      </c>
      <c r="I20" s="10">
        <v>128.54</v>
      </c>
      <c r="J20" s="10">
        <v>127.5</v>
      </c>
      <c r="K20" s="10">
        <v>130.41</v>
      </c>
      <c r="L20" s="10">
        <v>128.93</v>
      </c>
      <c r="M20" s="10">
        <v>0</v>
      </c>
      <c r="N20" s="10">
        <v>128.72999999999999</v>
      </c>
      <c r="O20" s="10">
        <v>0</v>
      </c>
      <c r="P20" s="10">
        <v>131.59</v>
      </c>
      <c r="Q20" s="10">
        <v>129.76</v>
      </c>
      <c r="R20" s="10">
        <v>0</v>
      </c>
      <c r="S20" s="10">
        <v>124</v>
      </c>
      <c r="T20" s="10">
        <v>0</v>
      </c>
      <c r="U20" s="10">
        <v>135.88999999999999</v>
      </c>
      <c r="V20" s="10">
        <v>0</v>
      </c>
      <c r="W20" s="10">
        <v>132.19999999999999</v>
      </c>
      <c r="X20" s="10">
        <v>127.75</v>
      </c>
      <c r="Y20" s="10">
        <v>130.53</v>
      </c>
      <c r="Z20" s="10">
        <v>139.82</v>
      </c>
      <c r="AA20" s="10">
        <v>0</v>
      </c>
      <c r="AB20" s="10">
        <v>130.62</v>
      </c>
      <c r="AC20" s="10">
        <v>135.43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137.86000000000001</v>
      </c>
      <c r="AK20" s="10">
        <v>2091.69</v>
      </c>
      <c r="AL20" s="10">
        <v>10</v>
      </c>
      <c r="AM20">
        <v>14</v>
      </c>
    </row>
    <row r="21" spans="1:39" x14ac:dyDescent="0.25">
      <c r="A21" s="10" t="s">
        <v>391</v>
      </c>
      <c r="B21" s="10">
        <v>15</v>
      </c>
      <c r="C21" s="10" t="s">
        <v>440</v>
      </c>
      <c r="D21" s="10" t="s">
        <v>441</v>
      </c>
      <c r="E21" s="10" t="s">
        <v>365</v>
      </c>
      <c r="F21" s="10">
        <v>12</v>
      </c>
      <c r="G21" s="10">
        <v>1709.52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133.53</v>
      </c>
      <c r="R21" s="10">
        <v>135.22</v>
      </c>
      <c r="S21" s="10">
        <v>145.71</v>
      </c>
      <c r="T21" s="10">
        <v>143.93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137.38999999999999</v>
      </c>
      <c r="AH21" s="10">
        <v>1013.74</v>
      </c>
      <c r="AI21" s="10">
        <v>7</v>
      </c>
      <c r="AJ21" s="10">
        <v>144.82</v>
      </c>
      <c r="AK21" s="10">
        <v>1709.52</v>
      </c>
      <c r="AL21" s="10">
        <v>23</v>
      </c>
      <c r="AM21">
        <v>15</v>
      </c>
    </row>
    <row r="22" spans="1:39" x14ac:dyDescent="0.25">
      <c r="A22" s="10" t="s">
        <v>391</v>
      </c>
      <c r="B22" s="10">
        <v>16</v>
      </c>
      <c r="C22" s="10" t="s">
        <v>311</v>
      </c>
      <c r="D22" s="10" t="s">
        <v>234</v>
      </c>
      <c r="E22" s="10" t="s">
        <v>358</v>
      </c>
      <c r="F22" s="10">
        <v>13</v>
      </c>
      <c r="G22" s="10">
        <v>1679.97</v>
      </c>
      <c r="H22" s="10">
        <v>132.25</v>
      </c>
      <c r="I22" s="10">
        <v>135.32</v>
      </c>
      <c r="J22" s="10">
        <v>129.94</v>
      </c>
      <c r="K22" s="10">
        <v>0</v>
      </c>
      <c r="L22" s="10">
        <v>137.04</v>
      </c>
      <c r="M22" s="10">
        <v>135.04</v>
      </c>
      <c r="N22" s="10">
        <v>131.66999999999999</v>
      </c>
      <c r="O22" s="10">
        <v>133.79</v>
      </c>
      <c r="P22" s="10">
        <v>0</v>
      </c>
      <c r="Q22" s="10">
        <v>132.28</v>
      </c>
      <c r="R22" s="10">
        <v>0</v>
      </c>
      <c r="S22" s="10">
        <v>73.53</v>
      </c>
      <c r="T22" s="10">
        <v>0</v>
      </c>
      <c r="U22" s="10">
        <v>133.33000000000001</v>
      </c>
      <c r="V22" s="10">
        <v>0</v>
      </c>
      <c r="W22" s="10">
        <v>134.37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135.22999999999999</v>
      </c>
      <c r="AE22" s="10">
        <v>0</v>
      </c>
      <c r="AF22" s="10">
        <v>0</v>
      </c>
      <c r="AG22" s="10">
        <v>0</v>
      </c>
      <c r="AH22" s="10">
        <v>136.18</v>
      </c>
      <c r="AI22" s="10">
        <v>1</v>
      </c>
      <c r="AJ22" s="10">
        <v>136.18</v>
      </c>
      <c r="AK22" s="10">
        <v>1679.97</v>
      </c>
      <c r="AL22" s="10">
        <v>26</v>
      </c>
      <c r="AM22">
        <v>16</v>
      </c>
    </row>
    <row r="23" spans="1:39" x14ac:dyDescent="0.25">
      <c r="A23" s="10" t="s">
        <v>392</v>
      </c>
      <c r="B23" s="10">
        <v>17</v>
      </c>
      <c r="C23" s="10" t="s">
        <v>57</v>
      </c>
      <c r="D23" s="10" t="s">
        <v>58</v>
      </c>
      <c r="E23" s="10" t="s">
        <v>358</v>
      </c>
      <c r="F23" s="10">
        <v>14</v>
      </c>
      <c r="G23" s="10">
        <v>1678.16</v>
      </c>
      <c r="H23" s="10">
        <v>134.11000000000001</v>
      </c>
      <c r="I23" s="10">
        <v>125.61</v>
      </c>
      <c r="J23" s="10">
        <v>0</v>
      </c>
      <c r="K23" s="10">
        <v>133.36000000000001</v>
      </c>
      <c r="L23" s="10">
        <v>52.94</v>
      </c>
      <c r="M23" s="10">
        <v>71.88</v>
      </c>
      <c r="N23" s="10">
        <v>0</v>
      </c>
      <c r="O23" s="10">
        <v>0</v>
      </c>
      <c r="P23" s="10">
        <v>130.68</v>
      </c>
      <c r="Q23" s="10">
        <v>0</v>
      </c>
      <c r="R23" s="10">
        <v>0</v>
      </c>
      <c r="S23" s="10">
        <v>0</v>
      </c>
      <c r="T23" s="10">
        <v>136.94</v>
      </c>
      <c r="U23" s="10">
        <v>0</v>
      </c>
      <c r="V23" s="10">
        <v>0</v>
      </c>
      <c r="W23" s="10">
        <v>0</v>
      </c>
      <c r="X23" s="10">
        <v>0</v>
      </c>
      <c r="Y23" s="10">
        <v>119.87</v>
      </c>
      <c r="Z23" s="10">
        <v>139.35</v>
      </c>
      <c r="AA23" s="10">
        <v>0</v>
      </c>
      <c r="AB23" s="10">
        <v>0</v>
      </c>
      <c r="AC23" s="10">
        <v>0</v>
      </c>
      <c r="AD23" s="10">
        <v>0</v>
      </c>
      <c r="AE23" s="10">
        <v>138.91</v>
      </c>
      <c r="AF23" s="10">
        <v>133.52000000000001</v>
      </c>
      <c r="AG23" s="10">
        <v>135.66999999999999</v>
      </c>
      <c r="AH23" s="10">
        <v>278.26</v>
      </c>
      <c r="AI23" s="10">
        <v>2</v>
      </c>
      <c r="AJ23" s="10">
        <v>139.13</v>
      </c>
      <c r="AK23" s="10">
        <v>1731.1</v>
      </c>
      <c r="AL23" s="10">
        <v>21</v>
      </c>
      <c r="AM23">
        <v>17</v>
      </c>
    </row>
    <row r="24" spans="1:39" x14ac:dyDescent="0.25">
      <c r="A24" s="10" t="s">
        <v>391</v>
      </c>
      <c r="B24" s="10">
        <v>18</v>
      </c>
      <c r="C24" s="10" t="s">
        <v>93</v>
      </c>
      <c r="D24" s="10" t="s">
        <v>418</v>
      </c>
      <c r="E24" s="10" t="s">
        <v>358</v>
      </c>
      <c r="F24" s="10">
        <v>18</v>
      </c>
      <c r="G24" s="10">
        <v>1665.5</v>
      </c>
      <c r="H24" s="10">
        <v>0</v>
      </c>
      <c r="I24" s="10">
        <v>126.82</v>
      </c>
      <c r="J24" s="10">
        <v>112.63</v>
      </c>
      <c r="K24" s="10">
        <v>130.53</v>
      </c>
      <c r="L24" s="10">
        <v>0</v>
      </c>
      <c r="M24" s="10">
        <v>123.26</v>
      </c>
      <c r="N24" s="10">
        <v>129.02000000000001</v>
      </c>
      <c r="O24" s="10">
        <v>131.44</v>
      </c>
      <c r="P24" s="10">
        <v>75</v>
      </c>
      <c r="Q24" s="10">
        <v>125.94</v>
      </c>
      <c r="R24" s="10">
        <v>122.85</v>
      </c>
      <c r="S24" s="10">
        <v>50</v>
      </c>
      <c r="T24" s="10">
        <v>129.4</v>
      </c>
      <c r="U24" s="10">
        <v>0</v>
      </c>
      <c r="V24" s="10">
        <v>128.38</v>
      </c>
      <c r="W24" s="10">
        <v>133.12</v>
      </c>
      <c r="X24" s="10">
        <v>0</v>
      </c>
      <c r="Y24" s="10">
        <v>0</v>
      </c>
      <c r="Z24" s="10">
        <v>137.68</v>
      </c>
      <c r="AA24" s="10">
        <v>118.6</v>
      </c>
      <c r="AB24" s="10">
        <v>0</v>
      </c>
      <c r="AC24" s="10">
        <v>128.46</v>
      </c>
      <c r="AD24" s="10">
        <v>111.6</v>
      </c>
      <c r="AE24" s="10">
        <v>0</v>
      </c>
      <c r="AF24" s="10">
        <v>0</v>
      </c>
      <c r="AG24" s="10">
        <v>78.569999999999993</v>
      </c>
      <c r="AH24" s="10">
        <v>0</v>
      </c>
      <c r="AI24" s="10">
        <v>0</v>
      </c>
      <c r="AJ24" s="10">
        <v>135.4</v>
      </c>
      <c r="AK24" s="10">
        <v>2093.3000000000002</v>
      </c>
      <c r="AL24" s="10">
        <v>9</v>
      </c>
      <c r="AM24">
        <v>18</v>
      </c>
    </row>
    <row r="25" spans="1:39" x14ac:dyDescent="0.25">
      <c r="A25" s="10" t="s">
        <v>391</v>
      </c>
      <c r="B25" s="10">
        <v>19</v>
      </c>
      <c r="C25" s="10" t="s">
        <v>304</v>
      </c>
      <c r="D25" s="10" t="s">
        <v>221</v>
      </c>
      <c r="E25" s="10" t="s">
        <v>387</v>
      </c>
      <c r="F25" s="10">
        <v>17</v>
      </c>
      <c r="G25" s="10">
        <v>1665.19</v>
      </c>
      <c r="H25" s="10">
        <v>0</v>
      </c>
      <c r="I25" s="10">
        <v>0</v>
      </c>
      <c r="J25" s="10">
        <v>126.63</v>
      </c>
      <c r="K25" s="10">
        <v>0</v>
      </c>
      <c r="L25" s="10">
        <v>128.18</v>
      </c>
      <c r="M25" s="10">
        <v>96.15</v>
      </c>
      <c r="N25" s="10">
        <v>0</v>
      </c>
      <c r="O25" s="10">
        <v>128.82</v>
      </c>
      <c r="P25" s="10">
        <v>128.25</v>
      </c>
      <c r="Q25" s="10">
        <v>125.39</v>
      </c>
      <c r="R25" s="10">
        <v>127.03</v>
      </c>
      <c r="S25" s="10">
        <v>127.81</v>
      </c>
      <c r="T25" s="10">
        <v>127.86</v>
      </c>
      <c r="U25" s="10">
        <v>128.52000000000001</v>
      </c>
      <c r="V25" s="10">
        <v>0</v>
      </c>
      <c r="W25" s="10">
        <v>0</v>
      </c>
      <c r="X25" s="10">
        <v>0</v>
      </c>
      <c r="Y25" s="10">
        <v>0</v>
      </c>
      <c r="Z25" s="10">
        <v>127.01</v>
      </c>
      <c r="AA25" s="10">
        <v>126.24</v>
      </c>
      <c r="AB25" s="10">
        <v>128.16</v>
      </c>
      <c r="AC25" s="10">
        <v>126.88</v>
      </c>
      <c r="AD25" s="10">
        <v>128.79</v>
      </c>
      <c r="AE25" s="10">
        <v>0</v>
      </c>
      <c r="AF25" s="10">
        <v>128.22999999999999</v>
      </c>
      <c r="AG25" s="10">
        <v>129.65</v>
      </c>
      <c r="AH25" s="10">
        <v>0</v>
      </c>
      <c r="AI25" s="10">
        <v>0</v>
      </c>
      <c r="AJ25" s="10">
        <v>129.24</v>
      </c>
      <c r="AK25" s="10">
        <v>2139.6</v>
      </c>
      <c r="AL25" s="10">
        <v>8</v>
      </c>
      <c r="AM25">
        <v>19</v>
      </c>
    </row>
    <row r="26" spans="1:39" x14ac:dyDescent="0.25">
      <c r="A26" s="10" t="s">
        <v>391</v>
      </c>
      <c r="B26" s="10">
        <v>20</v>
      </c>
      <c r="C26" s="10" t="s">
        <v>44</v>
      </c>
      <c r="D26" s="10" t="s">
        <v>413</v>
      </c>
      <c r="E26" s="10" t="s">
        <v>358</v>
      </c>
      <c r="F26" s="10">
        <v>12</v>
      </c>
      <c r="G26" s="10">
        <v>1659.41</v>
      </c>
      <c r="H26" s="10">
        <v>141.11000000000001</v>
      </c>
      <c r="I26" s="10">
        <v>143.34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132.16999999999999</v>
      </c>
      <c r="P26" s="10">
        <v>140.07</v>
      </c>
      <c r="Q26" s="10">
        <v>0</v>
      </c>
      <c r="R26" s="10">
        <v>136.22</v>
      </c>
      <c r="S26" s="10">
        <v>130.97999999999999</v>
      </c>
      <c r="T26" s="10">
        <v>0</v>
      </c>
      <c r="U26" s="10">
        <v>0</v>
      </c>
      <c r="V26" s="10">
        <v>0</v>
      </c>
      <c r="W26" s="10">
        <v>0</v>
      </c>
      <c r="X26" s="10">
        <v>130.94999999999999</v>
      </c>
      <c r="Y26" s="10">
        <v>129.18</v>
      </c>
      <c r="Z26" s="10">
        <v>145.32</v>
      </c>
      <c r="AA26" s="10">
        <v>0</v>
      </c>
      <c r="AB26" s="10">
        <v>0</v>
      </c>
      <c r="AC26" s="10">
        <v>0</v>
      </c>
      <c r="AD26" s="10">
        <v>0</v>
      </c>
      <c r="AE26" s="10">
        <v>144.63</v>
      </c>
      <c r="AF26" s="10">
        <v>140.46</v>
      </c>
      <c r="AG26" s="10">
        <v>0</v>
      </c>
      <c r="AH26" s="10">
        <v>144.97999999999999</v>
      </c>
      <c r="AI26" s="10">
        <v>1</v>
      </c>
      <c r="AJ26" s="10">
        <v>144.97999999999999</v>
      </c>
      <c r="AK26" s="10">
        <v>1659.41</v>
      </c>
      <c r="AL26" s="10">
        <v>27</v>
      </c>
      <c r="AM26">
        <v>20</v>
      </c>
    </row>
    <row r="27" spans="1:39" x14ac:dyDescent="0.25">
      <c r="A27" s="10" t="s">
        <v>391</v>
      </c>
      <c r="B27" s="10">
        <v>21</v>
      </c>
      <c r="C27" s="10" t="s">
        <v>33</v>
      </c>
      <c r="D27" s="10" t="s">
        <v>34</v>
      </c>
      <c r="E27" s="10" t="s">
        <v>357</v>
      </c>
      <c r="F27" s="10">
        <v>12</v>
      </c>
      <c r="G27" s="10">
        <v>1636.17</v>
      </c>
      <c r="H27" s="10">
        <v>146.81</v>
      </c>
      <c r="I27" s="10">
        <v>146.91</v>
      </c>
      <c r="J27" s="10">
        <v>144.4</v>
      </c>
      <c r="K27" s="10">
        <v>0</v>
      </c>
      <c r="L27" s="10">
        <v>148.56</v>
      </c>
      <c r="M27" s="10">
        <v>134.62</v>
      </c>
      <c r="N27" s="10">
        <v>0</v>
      </c>
      <c r="O27" s="10">
        <v>145.78</v>
      </c>
      <c r="P27" s="10">
        <v>0</v>
      </c>
      <c r="Q27" s="10">
        <v>143.71</v>
      </c>
      <c r="R27" s="10">
        <v>0</v>
      </c>
      <c r="S27" s="10">
        <v>0</v>
      </c>
      <c r="T27" s="10">
        <v>135.13999999999999</v>
      </c>
      <c r="U27" s="10">
        <v>135.93</v>
      </c>
      <c r="V27" s="10">
        <v>0</v>
      </c>
      <c r="W27" s="10">
        <v>71.88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146.61000000000001</v>
      </c>
      <c r="AE27" s="10">
        <v>0</v>
      </c>
      <c r="AF27" s="10">
        <v>135.82</v>
      </c>
      <c r="AG27" s="10">
        <v>0</v>
      </c>
      <c r="AH27" s="10">
        <v>0</v>
      </c>
      <c r="AI27" s="10">
        <v>0</v>
      </c>
      <c r="AJ27" s="10">
        <v>147.74</v>
      </c>
      <c r="AK27" s="10">
        <v>1636.17</v>
      </c>
      <c r="AL27" s="10">
        <v>29</v>
      </c>
      <c r="AM27">
        <v>21</v>
      </c>
    </row>
    <row r="28" spans="1:39" x14ac:dyDescent="0.25">
      <c r="A28" s="10" t="s">
        <v>391</v>
      </c>
      <c r="B28" s="10">
        <v>22</v>
      </c>
      <c r="C28" s="10" t="s">
        <v>581</v>
      </c>
      <c r="D28" s="10" t="s">
        <v>582</v>
      </c>
      <c r="E28" s="10" t="s">
        <v>386</v>
      </c>
      <c r="F28" s="10">
        <v>16</v>
      </c>
      <c r="G28" s="10">
        <v>1632.78</v>
      </c>
      <c r="H28" s="10">
        <v>0</v>
      </c>
      <c r="I28" s="10">
        <v>0</v>
      </c>
      <c r="J28" s="10">
        <v>0</v>
      </c>
      <c r="K28" s="10">
        <v>116</v>
      </c>
      <c r="L28" s="10">
        <v>123.36</v>
      </c>
      <c r="M28" s="10">
        <v>0</v>
      </c>
      <c r="N28" s="10">
        <v>128.16999999999999</v>
      </c>
      <c r="O28" s="10">
        <v>128.91</v>
      </c>
      <c r="P28" s="10">
        <v>127.49</v>
      </c>
      <c r="Q28" s="10">
        <v>125.78</v>
      </c>
      <c r="R28" s="10">
        <v>117.15</v>
      </c>
      <c r="S28" s="10">
        <v>111.74</v>
      </c>
      <c r="T28" s="10">
        <v>128.09</v>
      </c>
      <c r="U28" s="10">
        <v>123.4</v>
      </c>
      <c r="V28" s="10">
        <v>0</v>
      </c>
      <c r="W28" s="10">
        <v>0</v>
      </c>
      <c r="X28" s="10">
        <v>0</v>
      </c>
      <c r="Y28" s="10">
        <v>0</v>
      </c>
      <c r="Z28" s="10">
        <v>127.22</v>
      </c>
      <c r="AA28" s="10">
        <v>119.22</v>
      </c>
      <c r="AB28" s="10">
        <v>117.54</v>
      </c>
      <c r="AC28" s="10">
        <v>127.81</v>
      </c>
      <c r="AD28" s="10">
        <v>122.03</v>
      </c>
      <c r="AE28" s="10">
        <v>133.76</v>
      </c>
      <c r="AF28" s="10">
        <v>0</v>
      </c>
      <c r="AG28" s="10">
        <v>0</v>
      </c>
      <c r="AH28" s="10">
        <v>0</v>
      </c>
      <c r="AI28" s="10">
        <v>0</v>
      </c>
      <c r="AJ28" s="10">
        <v>131.34</v>
      </c>
      <c r="AK28" s="10">
        <v>1977.67</v>
      </c>
      <c r="AL28" s="10">
        <v>14</v>
      </c>
      <c r="AM28">
        <v>22</v>
      </c>
    </row>
    <row r="29" spans="1:39" x14ac:dyDescent="0.25">
      <c r="A29" s="10" t="s">
        <v>392</v>
      </c>
      <c r="B29" s="10">
        <v>23</v>
      </c>
      <c r="C29" s="10" t="s">
        <v>100</v>
      </c>
      <c r="D29" s="10" t="s">
        <v>101</v>
      </c>
      <c r="E29" s="10" t="s">
        <v>358</v>
      </c>
      <c r="F29" s="10">
        <v>13</v>
      </c>
      <c r="G29" s="10">
        <v>1632.52</v>
      </c>
      <c r="H29" s="10">
        <v>126.48</v>
      </c>
      <c r="I29" s="10">
        <v>0</v>
      </c>
      <c r="J29" s="10">
        <v>118.83</v>
      </c>
      <c r="K29" s="10">
        <v>0</v>
      </c>
      <c r="L29" s="10">
        <v>0</v>
      </c>
      <c r="M29" s="10">
        <v>0</v>
      </c>
      <c r="N29" s="10">
        <v>124.98</v>
      </c>
      <c r="O29" s="10">
        <v>126.42</v>
      </c>
      <c r="P29" s="10">
        <v>122.42</v>
      </c>
      <c r="Q29" s="10">
        <v>0</v>
      </c>
      <c r="R29" s="10">
        <v>123.66</v>
      </c>
      <c r="S29" s="10">
        <v>119.54</v>
      </c>
      <c r="T29" s="10">
        <v>0</v>
      </c>
      <c r="U29" s="10">
        <v>124.73</v>
      </c>
      <c r="V29" s="10">
        <v>135.54</v>
      </c>
      <c r="W29" s="10">
        <v>0</v>
      </c>
      <c r="X29" s="10">
        <v>0</v>
      </c>
      <c r="Y29" s="10">
        <v>123.67</v>
      </c>
      <c r="Z29" s="10">
        <v>131.4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121.38</v>
      </c>
      <c r="AG29" s="10">
        <v>0</v>
      </c>
      <c r="AH29" s="10">
        <v>133.47</v>
      </c>
      <c r="AI29" s="10">
        <v>1</v>
      </c>
      <c r="AJ29" s="10">
        <v>133.47</v>
      </c>
      <c r="AK29" s="10">
        <v>1632.52</v>
      </c>
      <c r="AL29" s="10">
        <v>30</v>
      </c>
      <c r="AM29">
        <v>23</v>
      </c>
    </row>
    <row r="30" spans="1:39" x14ac:dyDescent="0.25">
      <c r="A30" s="10" t="s">
        <v>391</v>
      </c>
      <c r="B30" s="10">
        <v>24</v>
      </c>
      <c r="C30" s="10" t="s">
        <v>219</v>
      </c>
      <c r="D30" s="10" t="s">
        <v>416</v>
      </c>
      <c r="E30" s="10" t="s">
        <v>389</v>
      </c>
      <c r="F30" s="10">
        <v>14</v>
      </c>
      <c r="G30" s="10">
        <v>1622.12</v>
      </c>
      <c r="H30" s="10">
        <v>0</v>
      </c>
      <c r="I30" s="10">
        <v>0</v>
      </c>
      <c r="J30" s="10">
        <v>118.74</v>
      </c>
      <c r="K30" s="10">
        <v>125.62</v>
      </c>
      <c r="L30" s="10">
        <v>127.3</v>
      </c>
      <c r="M30" s="10">
        <v>125.27</v>
      </c>
      <c r="N30" s="10">
        <v>0</v>
      </c>
      <c r="O30" s="10">
        <v>125.74</v>
      </c>
      <c r="P30" s="10">
        <v>120.07</v>
      </c>
      <c r="Q30" s="10">
        <v>124.72</v>
      </c>
      <c r="R30" s="10">
        <v>122.28</v>
      </c>
      <c r="S30" s="10">
        <v>117.37</v>
      </c>
      <c r="T30" s="10">
        <v>122.67</v>
      </c>
      <c r="U30" s="10">
        <v>0</v>
      </c>
      <c r="V30" s="10">
        <v>124.88</v>
      </c>
      <c r="W30" s="10">
        <v>0</v>
      </c>
      <c r="X30" s="10">
        <v>0</v>
      </c>
      <c r="Y30" s="10">
        <v>0</v>
      </c>
      <c r="Z30" s="10">
        <v>126.18</v>
      </c>
      <c r="AA30" s="10">
        <v>0</v>
      </c>
      <c r="AB30" s="10">
        <v>0</v>
      </c>
      <c r="AC30" s="10">
        <v>0</v>
      </c>
      <c r="AD30" s="10">
        <v>129.43</v>
      </c>
      <c r="AE30" s="10">
        <v>0</v>
      </c>
      <c r="AF30" s="10">
        <v>0</v>
      </c>
      <c r="AG30" s="10">
        <v>129.22</v>
      </c>
      <c r="AH30" s="10">
        <v>0</v>
      </c>
      <c r="AI30" s="10">
        <v>0</v>
      </c>
      <c r="AJ30" s="10">
        <v>129.33000000000001</v>
      </c>
      <c r="AK30" s="10">
        <v>1739.49</v>
      </c>
      <c r="AL30" s="10">
        <v>20</v>
      </c>
      <c r="AM30">
        <v>24</v>
      </c>
    </row>
    <row r="31" spans="1:39" x14ac:dyDescent="0.25">
      <c r="A31" s="10" t="s">
        <v>391</v>
      </c>
      <c r="B31" s="10">
        <v>25</v>
      </c>
      <c r="C31" s="10" t="s">
        <v>469</v>
      </c>
      <c r="D31" s="10" t="s">
        <v>137</v>
      </c>
      <c r="E31" s="10" t="s">
        <v>379</v>
      </c>
      <c r="F31" s="10">
        <v>14</v>
      </c>
      <c r="G31" s="10">
        <v>1608.18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122.57</v>
      </c>
      <c r="Q31" s="10">
        <v>96.43</v>
      </c>
      <c r="R31" s="10">
        <v>126.29</v>
      </c>
      <c r="S31" s="10">
        <v>118.6</v>
      </c>
      <c r="T31" s="10">
        <v>0</v>
      </c>
      <c r="U31" s="10">
        <v>128</v>
      </c>
      <c r="V31" s="10">
        <v>127.36</v>
      </c>
      <c r="W31" s="10">
        <v>130.12</v>
      </c>
      <c r="X31" s="10">
        <v>0</v>
      </c>
      <c r="Y31" s="10">
        <v>119.15</v>
      </c>
      <c r="Z31" s="10">
        <v>95</v>
      </c>
      <c r="AA31" s="10">
        <v>130.54</v>
      </c>
      <c r="AB31" s="10">
        <v>124.24</v>
      </c>
      <c r="AC31" s="10">
        <v>130.30000000000001</v>
      </c>
      <c r="AD31" s="10">
        <v>126.18</v>
      </c>
      <c r="AE31" s="10">
        <v>0</v>
      </c>
      <c r="AF31" s="10">
        <v>0</v>
      </c>
      <c r="AG31" s="10">
        <v>128.4</v>
      </c>
      <c r="AH31" s="10">
        <v>0</v>
      </c>
      <c r="AI31" s="10">
        <v>0</v>
      </c>
      <c r="AJ31" s="10">
        <v>130.41999999999999</v>
      </c>
      <c r="AK31" s="10">
        <v>1703.18</v>
      </c>
      <c r="AL31" s="10">
        <v>24</v>
      </c>
      <c r="AM31">
        <v>25</v>
      </c>
    </row>
    <row r="32" spans="1:39" x14ac:dyDescent="0.25">
      <c r="A32" s="10" t="s">
        <v>391</v>
      </c>
      <c r="B32" s="10">
        <v>26</v>
      </c>
      <c r="C32" s="10" t="s">
        <v>104</v>
      </c>
      <c r="D32" s="10" t="s">
        <v>79</v>
      </c>
      <c r="E32" s="10" t="s">
        <v>386</v>
      </c>
      <c r="F32" s="10">
        <v>17</v>
      </c>
      <c r="G32" s="10">
        <v>1600.16</v>
      </c>
      <c r="H32" s="10">
        <v>0</v>
      </c>
      <c r="I32" s="10">
        <v>0</v>
      </c>
      <c r="J32" s="10">
        <v>121.73</v>
      </c>
      <c r="K32" s="10">
        <v>126.85</v>
      </c>
      <c r="L32" s="10">
        <v>127.82</v>
      </c>
      <c r="M32" s="10">
        <v>0</v>
      </c>
      <c r="N32" s="10">
        <v>120.59</v>
      </c>
      <c r="O32" s="10">
        <v>127.64</v>
      </c>
      <c r="P32" s="10">
        <v>119.34</v>
      </c>
      <c r="Q32" s="10">
        <v>96.43</v>
      </c>
      <c r="R32" s="10">
        <v>0</v>
      </c>
      <c r="S32" s="10">
        <v>111.79</v>
      </c>
      <c r="T32" s="10">
        <v>124.49</v>
      </c>
      <c r="U32" s="10">
        <v>123.43</v>
      </c>
      <c r="V32" s="10">
        <v>120.76</v>
      </c>
      <c r="W32" s="10">
        <v>0</v>
      </c>
      <c r="X32" s="10">
        <v>0</v>
      </c>
      <c r="Y32" s="10">
        <v>0</v>
      </c>
      <c r="Z32" s="10">
        <v>119.24</v>
      </c>
      <c r="AA32" s="10">
        <v>119.23</v>
      </c>
      <c r="AB32" s="10">
        <v>122.43</v>
      </c>
      <c r="AC32" s="10">
        <v>0</v>
      </c>
      <c r="AD32" s="10">
        <v>126.61</v>
      </c>
      <c r="AE32" s="10">
        <v>100</v>
      </c>
      <c r="AF32" s="10">
        <v>0</v>
      </c>
      <c r="AG32" s="10">
        <v>112.63</v>
      </c>
      <c r="AH32" s="10">
        <v>0</v>
      </c>
      <c r="AI32" s="10">
        <v>0</v>
      </c>
      <c r="AJ32" s="10">
        <v>127.73</v>
      </c>
      <c r="AK32" s="10">
        <v>2021.01</v>
      </c>
      <c r="AL32" s="10">
        <v>12</v>
      </c>
      <c r="AM32">
        <v>26</v>
      </c>
    </row>
    <row r="33" spans="1:39" x14ac:dyDescent="0.25">
      <c r="A33" s="10" t="s">
        <v>391</v>
      </c>
      <c r="B33" s="10">
        <v>27</v>
      </c>
      <c r="C33" s="10" t="s">
        <v>82</v>
      </c>
      <c r="D33" s="10" t="s">
        <v>167</v>
      </c>
      <c r="E33" s="10" t="s">
        <v>417</v>
      </c>
      <c r="F33" s="10">
        <v>12</v>
      </c>
      <c r="G33" s="10">
        <v>1598.58</v>
      </c>
      <c r="H33" s="10">
        <v>0</v>
      </c>
      <c r="I33" s="10">
        <v>132.53</v>
      </c>
      <c r="J33" s="10">
        <v>0</v>
      </c>
      <c r="K33" s="10">
        <v>0</v>
      </c>
      <c r="L33" s="10">
        <v>134.04</v>
      </c>
      <c r="M33" s="10">
        <v>0</v>
      </c>
      <c r="N33" s="10">
        <v>0</v>
      </c>
      <c r="O33" s="10">
        <v>0</v>
      </c>
      <c r="P33" s="10">
        <v>0</v>
      </c>
      <c r="Q33" s="10">
        <v>134.19999999999999</v>
      </c>
      <c r="R33" s="10">
        <v>133.74</v>
      </c>
      <c r="S33" s="10">
        <v>131.44999999999999</v>
      </c>
      <c r="T33" s="10">
        <v>133.99</v>
      </c>
      <c r="U33" s="10">
        <v>132.5</v>
      </c>
      <c r="V33" s="10">
        <v>132.28</v>
      </c>
      <c r="W33" s="10">
        <v>0</v>
      </c>
      <c r="X33" s="10">
        <v>0</v>
      </c>
      <c r="Y33" s="10">
        <v>0</v>
      </c>
      <c r="Z33" s="10">
        <v>133.69</v>
      </c>
      <c r="AA33" s="10">
        <v>133.71</v>
      </c>
      <c r="AB33" s="10">
        <v>131.28</v>
      </c>
      <c r="AC33" s="10">
        <v>135.16999999999999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134.69</v>
      </c>
      <c r="AK33" s="10">
        <v>1598.58</v>
      </c>
      <c r="AL33" s="10">
        <v>31</v>
      </c>
      <c r="AM33">
        <v>27</v>
      </c>
    </row>
    <row r="34" spans="1:39" x14ac:dyDescent="0.25">
      <c r="A34" s="10" t="s">
        <v>392</v>
      </c>
      <c r="B34" s="10">
        <v>28</v>
      </c>
      <c r="C34" s="10" t="s">
        <v>718</v>
      </c>
      <c r="D34" s="10" t="s">
        <v>537</v>
      </c>
      <c r="F34" s="10">
        <v>12</v>
      </c>
      <c r="G34" s="10">
        <v>1583.55</v>
      </c>
      <c r="H34" s="10">
        <v>0</v>
      </c>
      <c r="I34" s="10">
        <v>0</v>
      </c>
      <c r="J34" s="10">
        <v>131.49</v>
      </c>
      <c r="K34" s="10">
        <v>0</v>
      </c>
      <c r="L34" s="10">
        <v>0</v>
      </c>
      <c r="M34" s="10">
        <v>130.41</v>
      </c>
      <c r="N34" s="10">
        <v>132.34</v>
      </c>
      <c r="O34" s="10">
        <v>0</v>
      </c>
      <c r="P34" s="10">
        <v>0</v>
      </c>
      <c r="Q34" s="10">
        <v>134.21</v>
      </c>
      <c r="R34" s="10">
        <v>126.75</v>
      </c>
      <c r="S34" s="10">
        <v>131.66999999999999</v>
      </c>
      <c r="T34" s="10">
        <v>131.30000000000001</v>
      </c>
      <c r="U34" s="10">
        <v>130.09</v>
      </c>
      <c r="V34" s="10">
        <v>133.44999999999999</v>
      </c>
      <c r="W34" s="10">
        <v>142.57</v>
      </c>
      <c r="X34" s="10">
        <v>0</v>
      </c>
      <c r="Y34" s="10">
        <v>129.13</v>
      </c>
      <c r="Z34" s="10">
        <v>0</v>
      </c>
      <c r="AA34" s="10">
        <v>0</v>
      </c>
      <c r="AB34" s="10">
        <v>130.13999999999999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138.38999999999999</v>
      </c>
      <c r="AK34" s="10">
        <v>1583.55</v>
      </c>
      <c r="AL34" s="10">
        <v>32</v>
      </c>
      <c r="AM34">
        <v>28</v>
      </c>
    </row>
    <row r="35" spans="1:39" x14ac:dyDescent="0.25">
      <c r="A35" s="10" t="s">
        <v>391</v>
      </c>
      <c r="B35" s="10">
        <v>29</v>
      </c>
      <c r="C35" s="10" t="s">
        <v>175</v>
      </c>
      <c r="D35" s="10" t="s">
        <v>176</v>
      </c>
      <c r="E35" s="10" t="s">
        <v>367</v>
      </c>
      <c r="F35" s="10">
        <v>12</v>
      </c>
      <c r="G35" s="10">
        <v>1578.74</v>
      </c>
      <c r="H35" s="10">
        <v>0</v>
      </c>
      <c r="I35" s="10">
        <v>129.13</v>
      </c>
      <c r="J35" s="10">
        <v>133.22999999999999</v>
      </c>
      <c r="K35" s="10">
        <v>132.63</v>
      </c>
      <c r="L35" s="10">
        <v>0</v>
      </c>
      <c r="M35" s="10">
        <v>128.31</v>
      </c>
      <c r="N35" s="10">
        <v>132.24</v>
      </c>
      <c r="O35" s="10">
        <v>0</v>
      </c>
      <c r="P35" s="10">
        <v>0</v>
      </c>
      <c r="Q35" s="10">
        <v>133.83000000000001</v>
      </c>
      <c r="R35" s="10">
        <v>0</v>
      </c>
      <c r="S35" s="10">
        <v>0</v>
      </c>
      <c r="T35" s="10">
        <v>133.9</v>
      </c>
      <c r="U35" s="10">
        <v>0</v>
      </c>
      <c r="V35" s="10">
        <v>0</v>
      </c>
      <c r="W35" s="10">
        <v>133.41</v>
      </c>
      <c r="X35" s="10">
        <v>0</v>
      </c>
      <c r="Y35" s="10">
        <v>0</v>
      </c>
      <c r="Z35" s="10">
        <v>131.09</v>
      </c>
      <c r="AA35" s="10">
        <v>0</v>
      </c>
      <c r="AB35" s="10">
        <v>128.76</v>
      </c>
      <c r="AC35" s="10">
        <v>0</v>
      </c>
      <c r="AD35" s="10">
        <v>128.72999999999999</v>
      </c>
      <c r="AE35" s="10">
        <v>0</v>
      </c>
      <c r="AF35" s="10">
        <v>0</v>
      </c>
      <c r="AG35" s="10">
        <v>133.47999999999999</v>
      </c>
      <c r="AH35" s="10">
        <v>0</v>
      </c>
      <c r="AI35" s="10">
        <v>0</v>
      </c>
      <c r="AJ35" s="10">
        <v>133.87</v>
      </c>
      <c r="AK35" s="10">
        <v>1578.74</v>
      </c>
      <c r="AL35" s="10">
        <v>33</v>
      </c>
      <c r="AM35">
        <v>29</v>
      </c>
    </row>
    <row r="36" spans="1:39" x14ac:dyDescent="0.25">
      <c r="A36" s="10" t="s">
        <v>391</v>
      </c>
      <c r="B36" s="10">
        <v>30</v>
      </c>
      <c r="C36" s="10" t="s">
        <v>95</v>
      </c>
      <c r="D36" s="10" t="s">
        <v>96</v>
      </c>
      <c r="E36" s="10" t="s">
        <v>390</v>
      </c>
      <c r="F36" s="10">
        <v>14</v>
      </c>
      <c r="G36" s="10">
        <v>1574.49</v>
      </c>
      <c r="H36" s="10">
        <v>117.9</v>
      </c>
      <c r="I36" s="10">
        <v>125.5</v>
      </c>
      <c r="J36" s="10">
        <v>0</v>
      </c>
      <c r="K36" s="10">
        <v>0</v>
      </c>
      <c r="L36" s="10">
        <v>0</v>
      </c>
      <c r="M36" s="10">
        <v>0</v>
      </c>
      <c r="N36" s="10">
        <v>127.24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117.27</v>
      </c>
      <c r="V36" s="10">
        <v>120.23</v>
      </c>
      <c r="W36" s="10">
        <v>118.49</v>
      </c>
      <c r="X36" s="10">
        <v>0</v>
      </c>
      <c r="Y36" s="10">
        <v>0</v>
      </c>
      <c r="Z36" s="10">
        <v>119.17</v>
      </c>
      <c r="AA36" s="10">
        <v>118.75</v>
      </c>
      <c r="AB36" s="10">
        <v>118.83</v>
      </c>
      <c r="AC36" s="10">
        <v>120.33</v>
      </c>
      <c r="AD36" s="10">
        <v>119.72</v>
      </c>
      <c r="AE36" s="10">
        <v>121.92</v>
      </c>
      <c r="AF36" s="10">
        <v>129.13999999999999</v>
      </c>
      <c r="AG36" s="10">
        <v>115.35</v>
      </c>
      <c r="AH36" s="10">
        <v>0</v>
      </c>
      <c r="AI36" s="10">
        <v>0</v>
      </c>
      <c r="AJ36" s="10">
        <v>128.19</v>
      </c>
      <c r="AK36" s="10">
        <v>1689.84</v>
      </c>
      <c r="AL36" s="10">
        <v>25</v>
      </c>
      <c r="AM36">
        <v>30</v>
      </c>
    </row>
    <row r="37" spans="1:39" x14ac:dyDescent="0.25">
      <c r="A37" s="10" t="s">
        <v>391</v>
      </c>
      <c r="B37" s="10">
        <v>31</v>
      </c>
      <c r="C37" s="10" t="s">
        <v>174</v>
      </c>
      <c r="D37" s="10" t="s">
        <v>99</v>
      </c>
      <c r="E37" s="10" t="s">
        <v>545</v>
      </c>
      <c r="F37" s="10">
        <v>15</v>
      </c>
      <c r="G37" s="10">
        <v>1571.16</v>
      </c>
      <c r="H37" s="10">
        <v>119.37</v>
      </c>
      <c r="I37" s="10">
        <v>0</v>
      </c>
      <c r="J37" s="10">
        <v>121.29</v>
      </c>
      <c r="K37" s="10">
        <v>118.1</v>
      </c>
      <c r="L37" s="10">
        <v>0</v>
      </c>
      <c r="M37" s="10">
        <v>0</v>
      </c>
      <c r="N37" s="10">
        <v>120.27</v>
      </c>
      <c r="O37" s="10">
        <v>118.8</v>
      </c>
      <c r="P37" s="10">
        <v>118.95</v>
      </c>
      <c r="Q37" s="10">
        <v>120.41</v>
      </c>
      <c r="R37" s="10">
        <v>119.42</v>
      </c>
      <c r="S37" s="10">
        <v>122.15</v>
      </c>
      <c r="T37" s="10">
        <v>0</v>
      </c>
      <c r="U37" s="10">
        <v>129.97</v>
      </c>
      <c r="V37" s="10">
        <v>121.22</v>
      </c>
      <c r="W37" s="10">
        <v>119.78</v>
      </c>
      <c r="X37" s="10">
        <v>0</v>
      </c>
      <c r="Y37" s="10">
        <v>0</v>
      </c>
      <c r="Z37" s="10">
        <v>120.41</v>
      </c>
      <c r="AA37" s="10">
        <v>119.12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117.89</v>
      </c>
      <c r="AH37" s="10">
        <v>0</v>
      </c>
      <c r="AI37" s="10">
        <v>0</v>
      </c>
      <c r="AJ37" s="10">
        <v>126.06</v>
      </c>
      <c r="AK37" s="10">
        <v>1807.15</v>
      </c>
      <c r="AL37" s="10">
        <v>19</v>
      </c>
      <c r="AM37">
        <v>31</v>
      </c>
    </row>
    <row r="38" spans="1:39" x14ac:dyDescent="0.25">
      <c r="A38" s="10" t="s">
        <v>392</v>
      </c>
      <c r="B38" s="10">
        <v>32</v>
      </c>
      <c r="C38" s="10" t="s">
        <v>489</v>
      </c>
      <c r="D38" s="10" t="s">
        <v>131</v>
      </c>
      <c r="E38" s="10" t="s">
        <v>357</v>
      </c>
      <c r="F38" s="10">
        <v>20</v>
      </c>
      <c r="G38" s="10">
        <v>1563.65</v>
      </c>
      <c r="H38" s="10">
        <v>95.83</v>
      </c>
      <c r="I38" s="10">
        <v>117.07</v>
      </c>
      <c r="J38" s="10">
        <v>120.83</v>
      </c>
      <c r="K38" s="10">
        <v>114.34</v>
      </c>
      <c r="L38" s="10">
        <v>114.92</v>
      </c>
      <c r="M38" s="10">
        <v>0</v>
      </c>
      <c r="N38" s="10">
        <v>124.03</v>
      </c>
      <c r="O38" s="10">
        <v>121.44</v>
      </c>
      <c r="P38" s="10">
        <v>0</v>
      </c>
      <c r="Q38" s="10">
        <v>116.01</v>
      </c>
      <c r="R38" s="10">
        <v>115.94</v>
      </c>
      <c r="S38" s="10">
        <v>117.34</v>
      </c>
      <c r="T38" s="10">
        <v>118.36</v>
      </c>
      <c r="U38" s="10">
        <v>115.62</v>
      </c>
      <c r="V38" s="10">
        <v>118.41</v>
      </c>
      <c r="W38" s="10">
        <v>116.51</v>
      </c>
      <c r="X38" s="10">
        <v>0</v>
      </c>
      <c r="Y38" s="10">
        <v>0</v>
      </c>
      <c r="Z38" s="10">
        <v>115.37</v>
      </c>
      <c r="AA38" s="10">
        <v>116.72</v>
      </c>
      <c r="AB38" s="10">
        <v>0</v>
      </c>
      <c r="AC38" s="10">
        <v>117.74</v>
      </c>
      <c r="AD38" s="10">
        <v>126.05</v>
      </c>
      <c r="AE38" s="10">
        <v>0</v>
      </c>
      <c r="AF38" s="10">
        <v>121.92</v>
      </c>
      <c r="AG38" s="10">
        <v>127.23</v>
      </c>
      <c r="AH38" s="10">
        <v>0</v>
      </c>
      <c r="AI38" s="10">
        <v>0</v>
      </c>
      <c r="AJ38" s="10">
        <v>126.64</v>
      </c>
      <c r="AK38" s="10">
        <v>2351.6799999999998</v>
      </c>
      <c r="AL38" s="10">
        <v>5</v>
      </c>
      <c r="AM38">
        <v>32</v>
      </c>
    </row>
    <row r="39" spans="1:39" x14ac:dyDescent="0.25">
      <c r="A39" s="10" t="s">
        <v>391</v>
      </c>
      <c r="B39" s="10">
        <v>33</v>
      </c>
      <c r="C39" s="10" t="s">
        <v>66</v>
      </c>
      <c r="D39" s="10" t="s">
        <v>67</v>
      </c>
      <c r="E39" s="10" t="s">
        <v>358</v>
      </c>
      <c r="F39" s="10">
        <v>13</v>
      </c>
      <c r="G39" s="10">
        <v>1558.64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121.68</v>
      </c>
      <c r="O39" s="10">
        <v>0</v>
      </c>
      <c r="P39" s="10">
        <v>119.97</v>
      </c>
      <c r="Q39" s="10">
        <v>121.27</v>
      </c>
      <c r="R39" s="10">
        <v>121.27</v>
      </c>
      <c r="S39" s="10">
        <v>0</v>
      </c>
      <c r="T39" s="10">
        <v>0</v>
      </c>
      <c r="U39" s="10">
        <v>120.44</v>
      </c>
      <c r="V39" s="10">
        <v>0</v>
      </c>
      <c r="W39" s="10">
        <v>120.49</v>
      </c>
      <c r="X39" s="10">
        <v>0</v>
      </c>
      <c r="Y39" s="10">
        <v>0</v>
      </c>
      <c r="Z39" s="10">
        <v>121.34</v>
      </c>
      <c r="AA39" s="10">
        <v>121.02</v>
      </c>
      <c r="AB39" s="10">
        <v>0</v>
      </c>
      <c r="AC39" s="10">
        <v>120.82</v>
      </c>
      <c r="AD39" s="10">
        <v>121.88</v>
      </c>
      <c r="AE39" s="10">
        <v>90</v>
      </c>
      <c r="AF39" s="10">
        <v>135.16</v>
      </c>
      <c r="AG39" s="10">
        <v>123.3</v>
      </c>
      <c r="AH39" s="10">
        <v>0</v>
      </c>
      <c r="AI39" s="10">
        <v>0</v>
      </c>
      <c r="AJ39" s="10">
        <v>129.22999999999999</v>
      </c>
      <c r="AK39" s="10">
        <v>1558.64</v>
      </c>
      <c r="AL39" s="10">
        <v>34</v>
      </c>
      <c r="AM39">
        <v>33</v>
      </c>
    </row>
    <row r="40" spans="1:39" x14ac:dyDescent="0.25">
      <c r="A40" s="10" t="s">
        <v>391</v>
      </c>
      <c r="B40" s="10">
        <v>34</v>
      </c>
      <c r="C40" s="10" t="s">
        <v>37</v>
      </c>
      <c r="D40" s="10" t="s">
        <v>38</v>
      </c>
      <c r="E40" s="10" t="s">
        <v>372</v>
      </c>
      <c r="F40" s="10">
        <v>11</v>
      </c>
      <c r="G40" s="10">
        <v>1556.63</v>
      </c>
      <c r="H40" s="10">
        <v>0</v>
      </c>
      <c r="I40" s="10">
        <v>132.88</v>
      </c>
      <c r="J40" s="10">
        <v>0</v>
      </c>
      <c r="K40" s="10">
        <v>139.57</v>
      </c>
      <c r="L40" s="10">
        <v>0</v>
      </c>
      <c r="M40" s="10">
        <v>143.54</v>
      </c>
      <c r="N40" s="10">
        <v>142.02000000000001</v>
      </c>
      <c r="O40" s="10">
        <v>141.35</v>
      </c>
      <c r="P40" s="10">
        <v>133.11000000000001</v>
      </c>
      <c r="Q40" s="10">
        <v>0</v>
      </c>
      <c r="R40" s="10">
        <v>0</v>
      </c>
      <c r="S40" s="10">
        <v>144.61000000000001</v>
      </c>
      <c r="T40" s="10">
        <v>142.36000000000001</v>
      </c>
      <c r="U40" s="10">
        <v>146.41</v>
      </c>
      <c r="V40" s="10">
        <v>145.33000000000001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145.44999999999999</v>
      </c>
      <c r="AF40" s="10">
        <v>0</v>
      </c>
      <c r="AG40" s="10">
        <v>0</v>
      </c>
      <c r="AH40" s="10">
        <v>0</v>
      </c>
      <c r="AI40" s="10">
        <v>0</v>
      </c>
      <c r="AJ40" s="10">
        <v>145.93</v>
      </c>
      <c r="AK40" s="10">
        <v>1556.63</v>
      </c>
      <c r="AL40" s="10">
        <v>35</v>
      </c>
      <c r="AM40">
        <v>34</v>
      </c>
    </row>
    <row r="41" spans="1:39" x14ac:dyDescent="0.25">
      <c r="A41" s="10" t="s">
        <v>392</v>
      </c>
      <c r="B41" s="10">
        <v>35</v>
      </c>
      <c r="C41" s="10" t="s">
        <v>118</v>
      </c>
      <c r="D41" s="10" t="s">
        <v>119</v>
      </c>
      <c r="E41" s="10" t="s">
        <v>366</v>
      </c>
      <c r="F41" s="10">
        <v>14</v>
      </c>
      <c r="G41" s="10">
        <v>1536.03</v>
      </c>
      <c r="H41" s="10">
        <v>114.01</v>
      </c>
      <c r="I41" s="10">
        <v>121.92</v>
      </c>
      <c r="J41" s="10">
        <v>115.91</v>
      </c>
      <c r="K41" s="10">
        <v>0</v>
      </c>
      <c r="L41" s="10">
        <v>117.68</v>
      </c>
      <c r="M41" s="10">
        <v>117.27</v>
      </c>
      <c r="N41" s="10">
        <v>0</v>
      </c>
      <c r="O41" s="10">
        <v>128.29</v>
      </c>
      <c r="P41" s="10">
        <v>117.48</v>
      </c>
      <c r="Q41" s="10">
        <v>0</v>
      </c>
      <c r="R41" s="10">
        <v>114.18</v>
      </c>
      <c r="S41" s="10">
        <v>0</v>
      </c>
      <c r="T41" s="10">
        <v>0</v>
      </c>
      <c r="U41" s="10">
        <v>113.26</v>
      </c>
      <c r="V41" s="10">
        <v>0</v>
      </c>
      <c r="W41" s="10">
        <v>122.21</v>
      </c>
      <c r="X41" s="10">
        <v>0</v>
      </c>
      <c r="Y41" s="10">
        <v>116.53</v>
      </c>
      <c r="Z41" s="10">
        <v>117.48</v>
      </c>
      <c r="AA41" s="10">
        <v>0</v>
      </c>
      <c r="AB41" s="10">
        <v>119.81</v>
      </c>
      <c r="AC41" s="10">
        <v>0</v>
      </c>
      <c r="AD41" s="10">
        <v>110.88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125.25</v>
      </c>
      <c r="AK41" s="10">
        <v>1646.91</v>
      </c>
      <c r="AL41" s="10">
        <v>28</v>
      </c>
      <c r="AM41">
        <v>35</v>
      </c>
    </row>
    <row r="42" spans="1:39" x14ac:dyDescent="0.25">
      <c r="A42" s="10" t="s">
        <v>391</v>
      </c>
      <c r="B42" s="10">
        <v>36</v>
      </c>
      <c r="C42" s="10" t="s">
        <v>656</v>
      </c>
      <c r="D42" s="10" t="s">
        <v>56</v>
      </c>
      <c r="E42" s="10" t="s">
        <v>360</v>
      </c>
      <c r="F42" s="10">
        <v>12</v>
      </c>
      <c r="G42" s="10">
        <v>1510.51</v>
      </c>
      <c r="H42" s="10">
        <v>0</v>
      </c>
      <c r="I42" s="10">
        <v>0</v>
      </c>
      <c r="J42" s="10">
        <v>0</v>
      </c>
      <c r="K42" s="10">
        <v>135.88999999999999</v>
      </c>
      <c r="L42" s="10">
        <v>0</v>
      </c>
      <c r="M42" s="10">
        <v>0</v>
      </c>
      <c r="N42" s="10">
        <v>129.81</v>
      </c>
      <c r="O42" s="10">
        <v>133.1</v>
      </c>
      <c r="P42" s="10">
        <v>128.41</v>
      </c>
      <c r="Q42" s="10">
        <v>129.36000000000001</v>
      </c>
      <c r="R42" s="10">
        <v>0</v>
      </c>
      <c r="S42" s="10">
        <v>0</v>
      </c>
      <c r="T42" s="10">
        <v>0</v>
      </c>
      <c r="U42" s="10">
        <v>141.08000000000001</v>
      </c>
      <c r="V42" s="10">
        <v>0</v>
      </c>
      <c r="W42" s="10">
        <v>0</v>
      </c>
      <c r="X42" s="10">
        <v>0</v>
      </c>
      <c r="Y42" s="10">
        <v>122.69</v>
      </c>
      <c r="Z42" s="10">
        <v>0</v>
      </c>
      <c r="AA42" s="10">
        <v>0</v>
      </c>
      <c r="AB42" s="10">
        <v>131.25</v>
      </c>
      <c r="AC42" s="10">
        <v>97.22</v>
      </c>
      <c r="AD42" s="10">
        <v>138.21</v>
      </c>
      <c r="AE42" s="10">
        <v>97.06</v>
      </c>
      <c r="AF42" s="10">
        <v>0</v>
      </c>
      <c r="AG42" s="10">
        <v>126.43</v>
      </c>
      <c r="AH42" s="10">
        <v>0</v>
      </c>
      <c r="AI42" s="10">
        <v>0</v>
      </c>
      <c r="AJ42" s="10">
        <v>139.65</v>
      </c>
      <c r="AK42" s="10">
        <v>1510.51</v>
      </c>
      <c r="AL42" s="10">
        <v>37</v>
      </c>
      <c r="AM42">
        <v>36</v>
      </c>
    </row>
    <row r="43" spans="1:39" x14ac:dyDescent="0.25">
      <c r="A43" s="10" t="s">
        <v>391</v>
      </c>
      <c r="B43" s="10">
        <v>37</v>
      </c>
      <c r="C43" s="10" t="s">
        <v>63</v>
      </c>
      <c r="D43" s="10" t="s">
        <v>494</v>
      </c>
      <c r="E43" s="10" t="s">
        <v>367</v>
      </c>
      <c r="F43" s="10">
        <v>11</v>
      </c>
      <c r="G43" s="10">
        <v>1461.84</v>
      </c>
      <c r="H43" s="10">
        <v>120.59</v>
      </c>
      <c r="I43" s="10">
        <v>134.21</v>
      </c>
      <c r="J43" s="10">
        <v>0</v>
      </c>
      <c r="K43" s="10">
        <v>134.96</v>
      </c>
      <c r="L43" s="10">
        <v>0</v>
      </c>
      <c r="M43" s="10">
        <v>134.59</v>
      </c>
      <c r="N43" s="10">
        <v>133.88</v>
      </c>
      <c r="O43" s="10">
        <v>0</v>
      </c>
      <c r="P43" s="10">
        <v>0</v>
      </c>
      <c r="Q43" s="10">
        <v>137.18</v>
      </c>
      <c r="R43" s="10">
        <v>135.01</v>
      </c>
      <c r="S43" s="10">
        <v>131.66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134.12</v>
      </c>
      <c r="AB43" s="10">
        <v>132.28</v>
      </c>
      <c r="AC43" s="10">
        <v>0</v>
      </c>
      <c r="AD43" s="10">
        <v>0</v>
      </c>
      <c r="AE43" s="10">
        <v>0</v>
      </c>
      <c r="AF43" s="10">
        <v>0</v>
      </c>
      <c r="AG43" s="10">
        <v>133.36000000000001</v>
      </c>
      <c r="AH43" s="10">
        <v>0</v>
      </c>
      <c r="AI43" s="10">
        <v>0</v>
      </c>
      <c r="AJ43" s="10">
        <v>136.1</v>
      </c>
      <c r="AK43" s="10">
        <v>1461.84</v>
      </c>
      <c r="AL43" s="10">
        <v>38</v>
      </c>
      <c r="AM43">
        <v>37</v>
      </c>
    </row>
    <row r="44" spans="1:39" x14ac:dyDescent="0.25">
      <c r="A44" s="10" t="s">
        <v>391</v>
      </c>
      <c r="B44" s="10">
        <v>38</v>
      </c>
      <c r="C44" s="10" t="s">
        <v>154</v>
      </c>
      <c r="D44" s="10" t="s">
        <v>25</v>
      </c>
      <c r="E44" s="10" t="s">
        <v>358</v>
      </c>
      <c r="F44" s="10">
        <v>12</v>
      </c>
      <c r="G44" s="10">
        <v>1460</v>
      </c>
      <c r="H44" s="10">
        <v>0</v>
      </c>
      <c r="I44" s="10">
        <v>0</v>
      </c>
      <c r="J44" s="10">
        <v>0</v>
      </c>
      <c r="K44" s="10">
        <v>131.47</v>
      </c>
      <c r="L44" s="10">
        <v>0</v>
      </c>
      <c r="M44" s="10">
        <v>0</v>
      </c>
      <c r="N44" s="10">
        <v>126.49</v>
      </c>
      <c r="O44" s="10">
        <v>0</v>
      </c>
      <c r="P44" s="10">
        <v>0</v>
      </c>
      <c r="Q44" s="10">
        <v>131.11000000000001</v>
      </c>
      <c r="R44" s="10">
        <v>58.33</v>
      </c>
      <c r="S44" s="10">
        <v>96.15</v>
      </c>
      <c r="T44" s="10">
        <v>0</v>
      </c>
      <c r="U44" s="10">
        <v>140.74</v>
      </c>
      <c r="V44" s="10">
        <v>142.72</v>
      </c>
      <c r="W44" s="10">
        <v>132.47</v>
      </c>
      <c r="X44" s="10">
        <v>0</v>
      </c>
      <c r="Y44" s="10">
        <v>0</v>
      </c>
      <c r="Z44" s="10">
        <v>129.53</v>
      </c>
      <c r="AA44" s="10">
        <v>97.22</v>
      </c>
      <c r="AB44" s="10">
        <v>135.36000000000001</v>
      </c>
      <c r="AC44" s="10">
        <v>138.41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141.72999999999999</v>
      </c>
      <c r="AK44" s="10">
        <v>1460</v>
      </c>
      <c r="AL44" s="10">
        <v>39</v>
      </c>
      <c r="AM44">
        <v>38</v>
      </c>
    </row>
    <row r="45" spans="1:39" x14ac:dyDescent="0.25">
      <c r="A45" s="10" t="s">
        <v>391</v>
      </c>
      <c r="B45" s="10">
        <v>39</v>
      </c>
      <c r="C45" s="10" t="s">
        <v>73</v>
      </c>
      <c r="D45" s="10" t="s">
        <v>137</v>
      </c>
      <c r="E45" s="10" t="s">
        <v>381</v>
      </c>
      <c r="F45" s="10">
        <v>13</v>
      </c>
      <c r="G45" s="10">
        <v>1456.72</v>
      </c>
      <c r="H45" s="10">
        <v>107.25</v>
      </c>
      <c r="I45" s="10">
        <v>112.86</v>
      </c>
      <c r="J45" s="10">
        <v>0</v>
      </c>
      <c r="K45" s="10">
        <v>0</v>
      </c>
      <c r="L45" s="10">
        <v>0</v>
      </c>
      <c r="M45" s="10">
        <v>0</v>
      </c>
      <c r="N45" s="10">
        <v>113.15</v>
      </c>
      <c r="O45" s="10">
        <v>112.05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107.14</v>
      </c>
      <c r="V45" s="10">
        <v>0</v>
      </c>
      <c r="W45" s="10">
        <v>0</v>
      </c>
      <c r="X45" s="10">
        <v>0</v>
      </c>
      <c r="Y45" s="10">
        <v>112.63</v>
      </c>
      <c r="Z45" s="10">
        <v>111.54</v>
      </c>
      <c r="AA45" s="10">
        <v>111.81</v>
      </c>
      <c r="AB45" s="10">
        <v>113</v>
      </c>
      <c r="AC45" s="10">
        <v>0</v>
      </c>
      <c r="AD45" s="10">
        <v>109.79</v>
      </c>
      <c r="AE45" s="10">
        <v>117.14</v>
      </c>
      <c r="AF45" s="10">
        <v>114.59</v>
      </c>
      <c r="AG45" s="10">
        <v>113.77</v>
      </c>
      <c r="AH45" s="10">
        <v>0</v>
      </c>
      <c r="AI45" s="10">
        <v>0</v>
      </c>
      <c r="AJ45" s="10">
        <v>115.87</v>
      </c>
      <c r="AK45" s="10">
        <v>1456.72</v>
      </c>
      <c r="AL45" s="10">
        <v>40</v>
      </c>
      <c r="AM45">
        <v>39</v>
      </c>
    </row>
    <row r="46" spans="1:39" x14ac:dyDescent="0.25">
      <c r="A46" s="10" t="s">
        <v>391</v>
      </c>
      <c r="B46" s="10">
        <v>40</v>
      </c>
      <c r="C46" s="10" t="s">
        <v>132</v>
      </c>
      <c r="D46" s="10" t="s">
        <v>99</v>
      </c>
      <c r="E46" s="10" t="s">
        <v>363</v>
      </c>
      <c r="F46" s="10">
        <v>13</v>
      </c>
      <c r="G46" s="10">
        <v>1455.16</v>
      </c>
      <c r="H46" s="10">
        <v>111.56</v>
      </c>
      <c r="I46" s="10">
        <v>0</v>
      </c>
      <c r="J46" s="10">
        <v>114.3</v>
      </c>
      <c r="K46" s="10">
        <v>0</v>
      </c>
      <c r="L46" s="10">
        <v>106.18</v>
      </c>
      <c r="M46" s="10">
        <v>0</v>
      </c>
      <c r="N46" s="10">
        <v>0</v>
      </c>
      <c r="O46" s="10">
        <v>113.62</v>
      </c>
      <c r="P46" s="10">
        <v>109.29</v>
      </c>
      <c r="Q46" s="10">
        <v>0</v>
      </c>
      <c r="R46" s="10">
        <v>0</v>
      </c>
      <c r="S46" s="10">
        <v>0</v>
      </c>
      <c r="T46" s="10">
        <v>0</v>
      </c>
      <c r="U46" s="10">
        <v>92.86</v>
      </c>
      <c r="V46" s="10">
        <v>0</v>
      </c>
      <c r="W46" s="10">
        <v>111.58</v>
      </c>
      <c r="X46" s="10">
        <v>0</v>
      </c>
      <c r="Y46" s="10">
        <v>0</v>
      </c>
      <c r="Z46" s="10">
        <v>114.72</v>
      </c>
      <c r="AA46" s="10">
        <v>114.25</v>
      </c>
      <c r="AB46" s="10">
        <v>0</v>
      </c>
      <c r="AC46" s="10">
        <v>115.51</v>
      </c>
      <c r="AD46" s="10">
        <v>0</v>
      </c>
      <c r="AE46" s="10">
        <v>116.72</v>
      </c>
      <c r="AF46" s="10">
        <v>118.19</v>
      </c>
      <c r="AG46" s="10">
        <v>116.38</v>
      </c>
      <c r="AH46" s="10">
        <v>0</v>
      </c>
      <c r="AI46" s="10">
        <v>0</v>
      </c>
      <c r="AJ46" s="10">
        <v>117.46</v>
      </c>
      <c r="AK46" s="10">
        <v>1455.16</v>
      </c>
      <c r="AL46" s="10">
        <v>41</v>
      </c>
      <c r="AM46">
        <v>40</v>
      </c>
    </row>
    <row r="47" spans="1:39" x14ac:dyDescent="0.25">
      <c r="A47" s="10" t="s">
        <v>391</v>
      </c>
      <c r="B47" s="10">
        <v>41</v>
      </c>
      <c r="C47" s="10" t="s">
        <v>51</v>
      </c>
      <c r="D47" s="10" t="s">
        <v>52</v>
      </c>
      <c r="E47" s="10" t="s">
        <v>358</v>
      </c>
      <c r="F47" s="10">
        <v>11</v>
      </c>
      <c r="G47" s="10">
        <v>1433.53</v>
      </c>
      <c r="H47" s="10">
        <v>131.03</v>
      </c>
      <c r="I47" s="10">
        <v>0</v>
      </c>
      <c r="J47" s="10">
        <v>0</v>
      </c>
      <c r="K47" s="10">
        <v>0</v>
      </c>
      <c r="L47" s="10">
        <v>128.9</v>
      </c>
      <c r="M47" s="10">
        <v>0</v>
      </c>
      <c r="N47" s="10">
        <v>128.4</v>
      </c>
      <c r="O47" s="10">
        <v>130.97999999999999</v>
      </c>
      <c r="P47" s="10">
        <v>135.86000000000001</v>
      </c>
      <c r="Q47" s="10">
        <v>0</v>
      </c>
      <c r="R47" s="10">
        <v>128.88</v>
      </c>
      <c r="S47" s="10">
        <v>0</v>
      </c>
      <c r="T47" s="10">
        <v>0</v>
      </c>
      <c r="U47" s="10">
        <v>0</v>
      </c>
      <c r="V47" s="10">
        <v>126.01</v>
      </c>
      <c r="W47" s="10">
        <v>0</v>
      </c>
      <c r="X47" s="10">
        <v>0</v>
      </c>
      <c r="Y47" s="10">
        <v>0</v>
      </c>
      <c r="Z47" s="10">
        <v>0</v>
      </c>
      <c r="AA47" s="10">
        <v>131.78</v>
      </c>
      <c r="AB47" s="10">
        <v>127.95</v>
      </c>
      <c r="AC47" s="10">
        <v>0</v>
      </c>
      <c r="AD47" s="10">
        <v>0</v>
      </c>
      <c r="AE47" s="10">
        <v>0</v>
      </c>
      <c r="AF47" s="10">
        <v>0</v>
      </c>
      <c r="AG47" s="10">
        <v>129.91999999999999</v>
      </c>
      <c r="AH47" s="10">
        <v>133.82</v>
      </c>
      <c r="AI47" s="10">
        <v>1</v>
      </c>
      <c r="AJ47" s="10">
        <v>133.82</v>
      </c>
      <c r="AK47" s="10">
        <v>1433.53</v>
      </c>
      <c r="AL47" s="10">
        <v>42</v>
      </c>
      <c r="AM47">
        <v>41</v>
      </c>
    </row>
    <row r="48" spans="1:39" x14ac:dyDescent="0.25">
      <c r="A48" s="10" t="s">
        <v>391</v>
      </c>
      <c r="B48" s="10">
        <v>42</v>
      </c>
      <c r="C48" s="10" t="s">
        <v>250</v>
      </c>
      <c r="D48" s="10" t="s">
        <v>114</v>
      </c>
      <c r="E48" s="10" t="s">
        <v>358</v>
      </c>
      <c r="F48" s="10">
        <v>12</v>
      </c>
      <c r="G48" s="10">
        <v>1418.47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120.29</v>
      </c>
      <c r="P48" s="10">
        <v>124.94</v>
      </c>
      <c r="Q48" s="10">
        <v>119.02</v>
      </c>
      <c r="R48" s="10">
        <v>124.61</v>
      </c>
      <c r="S48" s="10">
        <v>118.8</v>
      </c>
      <c r="T48" s="10">
        <v>123.74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50</v>
      </c>
      <c r="AA48" s="10">
        <v>129.34</v>
      </c>
      <c r="AB48" s="10">
        <v>127.03</v>
      </c>
      <c r="AC48" s="10">
        <v>0</v>
      </c>
      <c r="AD48" s="10">
        <v>124.33</v>
      </c>
      <c r="AE48" s="10">
        <v>0</v>
      </c>
      <c r="AF48" s="10">
        <v>0</v>
      </c>
      <c r="AG48" s="10">
        <v>0</v>
      </c>
      <c r="AH48" s="10">
        <v>256.37</v>
      </c>
      <c r="AI48" s="10">
        <v>2</v>
      </c>
      <c r="AJ48" s="10">
        <v>128.19</v>
      </c>
      <c r="AK48" s="10">
        <v>1418.47</v>
      </c>
      <c r="AL48" s="10">
        <v>43</v>
      </c>
      <c r="AM48">
        <v>42</v>
      </c>
    </row>
    <row r="49" spans="1:39" x14ac:dyDescent="0.25">
      <c r="A49" s="10" t="s">
        <v>392</v>
      </c>
      <c r="B49" s="10">
        <v>43</v>
      </c>
      <c r="C49" s="10" t="s">
        <v>116</v>
      </c>
      <c r="D49" s="10" t="s">
        <v>117</v>
      </c>
      <c r="E49" s="10" t="s">
        <v>358</v>
      </c>
      <c r="F49" s="10">
        <v>12</v>
      </c>
      <c r="G49" s="10">
        <v>1417.38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116.54</v>
      </c>
      <c r="Q49" s="10">
        <v>117.22</v>
      </c>
      <c r="R49" s="10">
        <v>115.48</v>
      </c>
      <c r="S49" s="10">
        <v>0</v>
      </c>
      <c r="T49" s="10">
        <v>0</v>
      </c>
      <c r="U49" s="10">
        <v>113.3</v>
      </c>
      <c r="V49" s="10">
        <v>0</v>
      </c>
      <c r="W49" s="10">
        <v>115.98</v>
      </c>
      <c r="X49" s="10">
        <v>0</v>
      </c>
      <c r="Y49" s="10">
        <v>0</v>
      </c>
      <c r="Z49" s="10">
        <v>118.36</v>
      </c>
      <c r="AA49" s="10">
        <v>115.47</v>
      </c>
      <c r="AB49" s="10">
        <v>0</v>
      </c>
      <c r="AC49" s="10">
        <v>116.17</v>
      </c>
      <c r="AD49" s="10">
        <v>115.25</v>
      </c>
      <c r="AE49" s="10">
        <v>132.93</v>
      </c>
      <c r="AF49" s="10">
        <v>122.82</v>
      </c>
      <c r="AG49" s="10">
        <v>117.86</v>
      </c>
      <c r="AH49" s="10">
        <v>0</v>
      </c>
      <c r="AI49" s="10">
        <v>0</v>
      </c>
      <c r="AJ49" s="10">
        <v>127.88</v>
      </c>
      <c r="AK49" s="10">
        <v>1417.38</v>
      </c>
      <c r="AL49" s="10">
        <v>44</v>
      </c>
      <c r="AM49">
        <v>43</v>
      </c>
    </row>
    <row r="50" spans="1:39" x14ac:dyDescent="0.25">
      <c r="A50" s="10" t="s">
        <v>391</v>
      </c>
      <c r="B50" s="10">
        <v>44</v>
      </c>
      <c r="C50" s="10" t="s">
        <v>466</v>
      </c>
      <c r="D50" s="10" t="s">
        <v>467</v>
      </c>
      <c r="E50" s="10" t="s">
        <v>367</v>
      </c>
      <c r="F50" s="10">
        <v>11</v>
      </c>
      <c r="G50" s="10">
        <v>1415.51</v>
      </c>
      <c r="H50" s="10">
        <v>94.12</v>
      </c>
      <c r="I50" s="10">
        <v>0</v>
      </c>
      <c r="J50" s="10">
        <v>0</v>
      </c>
      <c r="K50" s="10">
        <v>95.83</v>
      </c>
      <c r="L50" s="10">
        <v>0</v>
      </c>
      <c r="M50" s="10">
        <v>0</v>
      </c>
      <c r="N50" s="10">
        <v>0</v>
      </c>
      <c r="O50" s="10">
        <v>140.30000000000001</v>
      </c>
      <c r="P50" s="10">
        <v>0</v>
      </c>
      <c r="Q50" s="10">
        <v>0</v>
      </c>
      <c r="R50" s="10">
        <v>0</v>
      </c>
      <c r="S50" s="10">
        <v>82.35</v>
      </c>
      <c r="T50" s="10">
        <v>145.91999999999999</v>
      </c>
      <c r="U50" s="10">
        <v>0</v>
      </c>
      <c r="V50" s="10">
        <v>138.68</v>
      </c>
      <c r="W50" s="10">
        <v>0</v>
      </c>
      <c r="X50" s="10">
        <v>0</v>
      </c>
      <c r="Y50" s="10">
        <v>131.44999999999999</v>
      </c>
      <c r="Z50" s="10">
        <v>0</v>
      </c>
      <c r="AA50" s="10">
        <v>147.44999999999999</v>
      </c>
      <c r="AB50" s="10">
        <v>0</v>
      </c>
      <c r="AC50" s="10">
        <v>146.16</v>
      </c>
      <c r="AD50" s="10">
        <v>145.86000000000001</v>
      </c>
      <c r="AE50" s="10">
        <v>0</v>
      </c>
      <c r="AF50" s="10">
        <v>0</v>
      </c>
      <c r="AG50" s="10">
        <v>147.38999999999999</v>
      </c>
      <c r="AH50" s="10">
        <v>0</v>
      </c>
      <c r="AI50" s="10">
        <v>0</v>
      </c>
      <c r="AJ50" s="10">
        <v>147.41999999999999</v>
      </c>
      <c r="AK50" s="10">
        <v>1415.51</v>
      </c>
      <c r="AL50" s="10">
        <v>45</v>
      </c>
      <c r="AM50">
        <v>44</v>
      </c>
    </row>
    <row r="51" spans="1:39" x14ac:dyDescent="0.25">
      <c r="A51" s="10" t="s">
        <v>392</v>
      </c>
      <c r="B51" s="10">
        <v>45</v>
      </c>
      <c r="C51" s="10" t="s">
        <v>142</v>
      </c>
      <c r="D51" s="10" t="s">
        <v>143</v>
      </c>
      <c r="E51" s="10" t="s">
        <v>680</v>
      </c>
      <c r="F51" s="10">
        <v>14</v>
      </c>
      <c r="G51" s="10">
        <v>1414.45</v>
      </c>
      <c r="H51" s="10">
        <v>106.65</v>
      </c>
      <c r="I51" s="10">
        <v>109.46</v>
      </c>
      <c r="J51" s="10">
        <v>107.98</v>
      </c>
      <c r="K51" s="10">
        <v>0</v>
      </c>
      <c r="L51" s="10">
        <v>0</v>
      </c>
      <c r="M51" s="10">
        <v>0</v>
      </c>
      <c r="N51" s="10">
        <v>103.62</v>
      </c>
      <c r="O51" s="10">
        <v>0</v>
      </c>
      <c r="P51" s="10">
        <v>0</v>
      </c>
      <c r="Q51" s="10">
        <v>0</v>
      </c>
      <c r="R51" s="10">
        <v>0</v>
      </c>
      <c r="S51" s="10">
        <v>107.51</v>
      </c>
      <c r="T51" s="10">
        <v>113.33</v>
      </c>
      <c r="U51" s="10">
        <v>107.29</v>
      </c>
      <c r="V51" s="10">
        <v>112.4</v>
      </c>
      <c r="W51" s="10">
        <v>102.86</v>
      </c>
      <c r="X51" s="10">
        <v>0</v>
      </c>
      <c r="Y51" s="10">
        <v>103.75</v>
      </c>
      <c r="Z51" s="10">
        <v>0</v>
      </c>
      <c r="AA51" s="10">
        <v>107.76</v>
      </c>
      <c r="AB51" s="10">
        <v>0</v>
      </c>
      <c r="AC51" s="10">
        <v>0</v>
      </c>
      <c r="AD51" s="10">
        <v>108.64</v>
      </c>
      <c r="AE51" s="10">
        <v>0</v>
      </c>
      <c r="AF51" s="10">
        <v>111.39</v>
      </c>
      <c r="AG51" s="10">
        <v>114.67</v>
      </c>
      <c r="AH51" s="10">
        <v>0</v>
      </c>
      <c r="AI51" s="10">
        <v>0</v>
      </c>
      <c r="AJ51" s="10">
        <v>114</v>
      </c>
      <c r="AK51" s="10">
        <v>1517.31</v>
      </c>
      <c r="AL51" s="10">
        <v>36</v>
      </c>
      <c r="AM51">
        <v>45</v>
      </c>
    </row>
    <row r="52" spans="1:39" x14ac:dyDescent="0.25">
      <c r="A52" s="10" t="s">
        <v>391</v>
      </c>
      <c r="B52" s="10">
        <v>46</v>
      </c>
      <c r="C52" s="10" t="s">
        <v>82</v>
      </c>
      <c r="D52" s="10" t="s">
        <v>177</v>
      </c>
      <c r="E52" s="10" t="s">
        <v>579</v>
      </c>
      <c r="F52" s="10">
        <v>12</v>
      </c>
      <c r="G52" s="10">
        <v>1408.89</v>
      </c>
      <c r="H52" s="10">
        <v>118.97</v>
      </c>
      <c r="I52" s="10">
        <v>119.84</v>
      </c>
      <c r="J52" s="10">
        <v>127.38</v>
      </c>
      <c r="K52" s="10">
        <v>106</v>
      </c>
      <c r="L52" s="10">
        <v>113.59</v>
      </c>
      <c r="M52" s="10">
        <v>0</v>
      </c>
      <c r="N52" s="10">
        <v>112.25</v>
      </c>
      <c r="O52" s="10">
        <v>116.42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116.03</v>
      </c>
      <c r="V52" s="10">
        <v>0</v>
      </c>
      <c r="W52" s="10">
        <v>118.44</v>
      </c>
      <c r="X52" s="10">
        <v>0</v>
      </c>
      <c r="Y52" s="10">
        <v>111.21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120.62</v>
      </c>
      <c r="AG52" s="10">
        <v>128.13999999999999</v>
      </c>
      <c r="AH52" s="10">
        <v>0</v>
      </c>
      <c r="AI52" s="10">
        <v>0</v>
      </c>
      <c r="AJ52" s="10">
        <v>127.76</v>
      </c>
      <c r="AK52" s="10">
        <v>1408.89</v>
      </c>
      <c r="AL52" s="10">
        <v>46</v>
      </c>
      <c r="AM52">
        <v>46</v>
      </c>
    </row>
    <row r="53" spans="1:39" x14ac:dyDescent="0.25">
      <c r="A53" s="10" t="s">
        <v>391</v>
      </c>
      <c r="B53" s="10">
        <v>47</v>
      </c>
      <c r="C53" s="10" t="s">
        <v>60</v>
      </c>
      <c r="D53" s="10" t="s">
        <v>61</v>
      </c>
      <c r="E53" s="10" t="s">
        <v>417</v>
      </c>
      <c r="F53" s="10">
        <v>11</v>
      </c>
      <c r="G53" s="10">
        <v>1399.26</v>
      </c>
      <c r="H53" s="10">
        <v>127.29</v>
      </c>
      <c r="I53" s="10">
        <v>122.62</v>
      </c>
      <c r="J53" s="10">
        <v>120.17</v>
      </c>
      <c r="K53" s="10">
        <v>128.52000000000001</v>
      </c>
      <c r="L53" s="10">
        <v>126.6</v>
      </c>
      <c r="M53" s="10">
        <v>122.63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134.66999999999999</v>
      </c>
      <c r="V53" s="10">
        <v>135.56</v>
      </c>
      <c r="W53" s="10">
        <v>128.63</v>
      </c>
      <c r="X53" s="10">
        <v>0</v>
      </c>
      <c r="Y53" s="10">
        <v>0</v>
      </c>
      <c r="Z53" s="10">
        <v>0</v>
      </c>
      <c r="AA53" s="10">
        <v>129.59</v>
      </c>
      <c r="AB53" s="10">
        <v>122.98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135.12</v>
      </c>
      <c r="AK53" s="10">
        <v>1399.26</v>
      </c>
      <c r="AL53" s="10">
        <v>47</v>
      </c>
      <c r="AM53">
        <v>47</v>
      </c>
    </row>
    <row r="54" spans="1:39" x14ac:dyDescent="0.25">
      <c r="A54" s="10" t="s">
        <v>391</v>
      </c>
      <c r="B54" s="10">
        <v>48</v>
      </c>
      <c r="C54" s="10" t="s">
        <v>249</v>
      </c>
      <c r="D54" s="10" t="s">
        <v>491</v>
      </c>
      <c r="E54" s="10" t="s">
        <v>364</v>
      </c>
      <c r="F54" s="10">
        <v>10</v>
      </c>
      <c r="G54" s="10">
        <v>1393.08</v>
      </c>
      <c r="H54" s="10">
        <v>0</v>
      </c>
      <c r="I54" s="10">
        <v>0</v>
      </c>
      <c r="J54" s="10">
        <v>0</v>
      </c>
      <c r="K54" s="10">
        <v>146.26</v>
      </c>
      <c r="L54" s="10">
        <v>0</v>
      </c>
      <c r="M54" s="10">
        <v>0</v>
      </c>
      <c r="N54" s="10">
        <v>0</v>
      </c>
      <c r="O54" s="10">
        <v>143.74</v>
      </c>
      <c r="P54" s="10">
        <v>146.41999999999999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149.1</v>
      </c>
      <c r="W54" s="10">
        <v>145.46</v>
      </c>
      <c r="X54" s="10">
        <v>0</v>
      </c>
      <c r="Y54" s="10">
        <v>0</v>
      </c>
      <c r="Z54" s="10">
        <v>0</v>
      </c>
      <c r="AA54" s="10">
        <v>147</v>
      </c>
      <c r="AB54" s="10">
        <v>136.19999999999999</v>
      </c>
      <c r="AC54" s="10">
        <v>0</v>
      </c>
      <c r="AD54" s="10">
        <v>134.43</v>
      </c>
      <c r="AE54" s="10">
        <v>0</v>
      </c>
      <c r="AF54" s="10">
        <v>98.15</v>
      </c>
      <c r="AG54" s="10">
        <v>146.32</v>
      </c>
      <c r="AH54" s="10">
        <v>0</v>
      </c>
      <c r="AI54" s="10">
        <v>0</v>
      </c>
      <c r="AJ54" s="10">
        <v>148.05000000000001</v>
      </c>
      <c r="AK54" s="10">
        <v>1393.08</v>
      </c>
      <c r="AL54" s="10">
        <v>48</v>
      </c>
      <c r="AM54">
        <v>48</v>
      </c>
    </row>
    <row r="55" spans="1:39" x14ac:dyDescent="0.25">
      <c r="A55" s="10" t="s">
        <v>391</v>
      </c>
      <c r="B55" s="10">
        <v>49</v>
      </c>
      <c r="C55" s="10" t="s">
        <v>98</v>
      </c>
      <c r="D55" s="10" t="s">
        <v>50</v>
      </c>
      <c r="F55" s="10">
        <v>11</v>
      </c>
      <c r="G55" s="10">
        <v>1384.01</v>
      </c>
      <c r="H55" s="10">
        <v>125.38</v>
      </c>
      <c r="I55" s="10">
        <v>0</v>
      </c>
      <c r="J55" s="10">
        <v>0</v>
      </c>
      <c r="K55" s="10">
        <v>124.52</v>
      </c>
      <c r="L55" s="10">
        <v>122.74</v>
      </c>
      <c r="M55" s="10">
        <v>0</v>
      </c>
      <c r="N55" s="10">
        <v>0</v>
      </c>
      <c r="O55" s="10">
        <v>0</v>
      </c>
      <c r="P55" s="10">
        <v>120.24</v>
      </c>
      <c r="Q55" s="10">
        <v>0</v>
      </c>
      <c r="R55" s="10">
        <v>0</v>
      </c>
      <c r="S55" s="10">
        <v>0</v>
      </c>
      <c r="T55" s="10">
        <v>0</v>
      </c>
      <c r="U55" s="10">
        <v>126.84</v>
      </c>
      <c r="V55" s="10">
        <v>124.71</v>
      </c>
      <c r="W55" s="10">
        <v>0</v>
      </c>
      <c r="X55" s="10">
        <v>0</v>
      </c>
      <c r="Y55" s="10">
        <v>0</v>
      </c>
      <c r="Z55" s="10">
        <v>0</v>
      </c>
      <c r="AA55" s="10">
        <v>128.71</v>
      </c>
      <c r="AB55" s="10">
        <v>126.76</v>
      </c>
      <c r="AC55" s="10">
        <v>128.16</v>
      </c>
      <c r="AD55" s="10">
        <v>125.18</v>
      </c>
      <c r="AE55" s="10">
        <v>130.77000000000001</v>
      </c>
      <c r="AF55" s="10">
        <v>0</v>
      </c>
      <c r="AG55" s="10">
        <v>0</v>
      </c>
      <c r="AH55" s="10">
        <v>0</v>
      </c>
      <c r="AI55" s="10">
        <v>0</v>
      </c>
      <c r="AJ55" s="10">
        <v>129.74</v>
      </c>
      <c r="AK55" s="10">
        <v>1384.01</v>
      </c>
      <c r="AL55" s="10">
        <v>49</v>
      </c>
      <c r="AM55">
        <v>49</v>
      </c>
    </row>
    <row r="56" spans="1:39" x14ac:dyDescent="0.25">
      <c r="A56" s="10" t="s">
        <v>391</v>
      </c>
      <c r="B56" s="10">
        <v>50</v>
      </c>
      <c r="C56" s="10" t="s">
        <v>201</v>
      </c>
      <c r="D56" s="10" t="s">
        <v>108</v>
      </c>
      <c r="E56" s="10" t="s">
        <v>357</v>
      </c>
      <c r="F56" s="10">
        <v>13</v>
      </c>
      <c r="G56" s="10">
        <v>1380.64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83.33</v>
      </c>
      <c r="P56" s="10">
        <v>0</v>
      </c>
      <c r="Q56" s="10">
        <v>110.14</v>
      </c>
      <c r="R56" s="10">
        <v>109.51</v>
      </c>
      <c r="S56" s="10">
        <v>0</v>
      </c>
      <c r="T56" s="10">
        <v>116.72</v>
      </c>
      <c r="U56" s="10">
        <v>109.16</v>
      </c>
      <c r="V56" s="10">
        <v>0</v>
      </c>
      <c r="W56" s="10">
        <v>111.38</v>
      </c>
      <c r="X56" s="10">
        <v>0</v>
      </c>
      <c r="Y56" s="10">
        <v>0</v>
      </c>
      <c r="Z56" s="10">
        <v>110.86</v>
      </c>
      <c r="AA56" s="10">
        <v>107.06</v>
      </c>
      <c r="AB56" s="10">
        <v>100</v>
      </c>
      <c r="AC56" s="10">
        <v>111.72</v>
      </c>
      <c r="AD56" s="10">
        <v>111.76</v>
      </c>
      <c r="AE56" s="10">
        <v>0</v>
      </c>
      <c r="AF56" s="10">
        <v>90</v>
      </c>
      <c r="AG56" s="10">
        <v>109</v>
      </c>
      <c r="AH56" s="10">
        <v>0</v>
      </c>
      <c r="AI56" s="10">
        <v>0</v>
      </c>
      <c r="AJ56" s="10">
        <v>114.24</v>
      </c>
      <c r="AK56" s="10">
        <v>1380.64</v>
      </c>
      <c r="AL56" s="10">
        <v>50</v>
      </c>
      <c r="AM56">
        <v>50</v>
      </c>
    </row>
    <row r="57" spans="1:39" x14ac:dyDescent="0.25">
      <c r="A57" s="10" t="s">
        <v>391</v>
      </c>
      <c r="B57" s="10">
        <v>51</v>
      </c>
      <c r="C57" s="10" t="s">
        <v>170</v>
      </c>
      <c r="D57" s="10" t="s">
        <v>171</v>
      </c>
      <c r="F57" s="10">
        <v>11</v>
      </c>
      <c r="G57" s="10">
        <v>1373.3</v>
      </c>
      <c r="H57" s="10">
        <v>0</v>
      </c>
      <c r="I57" s="10">
        <v>130.80000000000001</v>
      </c>
      <c r="J57" s="10">
        <v>129.35</v>
      </c>
      <c r="K57" s="10">
        <v>83.33</v>
      </c>
      <c r="L57" s="10">
        <v>130.22999999999999</v>
      </c>
      <c r="M57" s="10">
        <v>131.84</v>
      </c>
      <c r="N57" s="10">
        <v>127.73</v>
      </c>
      <c r="O57" s="10">
        <v>130.24</v>
      </c>
      <c r="P57" s="10">
        <v>126.48</v>
      </c>
      <c r="Q57" s="10">
        <v>132.61000000000001</v>
      </c>
      <c r="R57" s="10">
        <v>0</v>
      </c>
      <c r="S57" s="10">
        <v>122.26</v>
      </c>
      <c r="T57" s="10">
        <v>128.43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132.22999999999999</v>
      </c>
      <c r="AK57" s="10">
        <v>1373.3</v>
      </c>
      <c r="AL57" s="10">
        <v>51</v>
      </c>
      <c r="AM57">
        <v>51</v>
      </c>
    </row>
    <row r="58" spans="1:39" x14ac:dyDescent="0.25">
      <c r="A58" s="10" t="s">
        <v>391</v>
      </c>
      <c r="B58" s="10">
        <v>52</v>
      </c>
      <c r="C58" s="10" t="s">
        <v>74</v>
      </c>
      <c r="D58" s="10" t="s">
        <v>75</v>
      </c>
      <c r="F58" s="10">
        <v>11</v>
      </c>
      <c r="G58" s="10">
        <v>1365.95</v>
      </c>
      <c r="H58" s="10">
        <v>0</v>
      </c>
      <c r="I58" s="10">
        <v>0</v>
      </c>
      <c r="J58" s="10">
        <v>131.08000000000001</v>
      </c>
      <c r="K58" s="10">
        <v>0</v>
      </c>
      <c r="L58" s="10">
        <v>132.06</v>
      </c>
      <c r="M58" s="10">
        <v>0</v>
      </c>
      <c r="N58" s="10">
        <v>0</v>
      </c>
      <c r="O58" s="10">
        <v>133.72999999999999</v>
      </c>
      <c r="P58" s="10">
        <v>0</v>
      </c>
      <c r="Q58" s="10">
        <v>134.05000000000001</v>
      </c>
      <c r="R58" s="10">
        <v>136.05000000000001</v>
      </c>
      <c r="S58" s="10">
        <v>0</v>
      </c>
      <c r="T58" s="10">
        <v>0</v>
      </c>
      <c r="U58" s="10">
        <v>50</v>
      </c>
      <c r="V58" s="10">
        <v>0</v>
      </c>
      <c r="W58" s="10">
        <v>0</v>
      </c>
      <c r="X58" s="10">
        <v>0</v>
      </c>
      <c r="Y58" s="10">
        <v>125.27</v>
      </c>
      <c r="Z58" s="10">
        <v>125.42</v>
      </c>
      <c r="AA58" s="10">
        <v>133.13</v>
      </c>
      <c r="AB58" s="10">
        <v>132.28</v>
      </c>
      <c r="AC58" s="10">
        <v>132.88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135.05000000000001</v>
      </c>
      <c r="AK58" s="10">
        <v>1365.95</v>
      </c>
      <c r="AL58" s="10">
        <v>52</v>
      </c>
      <c r="AM58">
        <v>52</v>
      </c>
    </row>
    <row r="59" spans="1:39" x14ac:dyDescent="0.25">
      <c r="A59" s="10" t="s">
        <v>391</v>
      </c>
      <c r="B59" s="10">
        <v>53</v>
      </c>
      <c r="C59" s="10" t="s">
        <v>145</v>
      </c>
      <c r="D59" s="10" t="s">
        <v>146</v>
      </c>
      <c r="E59" s="10" t="s">
        <v>357</v>
      </c>
      <c r="F59" s="10">
        <v>12</v>
      </c>
      <c r="G59" s="10">
        <v>1347.27</v>
      </c>
      <c r="H59" s="10">
        <v>106.59</v>
      </c>
      <c r="I59" s="10">
        <v>112.92</v>
      </c>
      <c r="J59" s="10">
        <v>0</v>
      </c>
      <c r="K59" s="10">
        <v>0</v>
      </c>
      <c r="L59" s="10">
        <v>113.74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111</v>
      </c>
      <c r="S59" s="10">
        <v>0</v>
      </c>
      <c r="T59" s="10">
        <v>0</v>
      </c>
      <c r="U59" s="10">
        <v>108.55</v>
      </c>
      <c r="V59" s="10">
        <v>0</v>
      </c>
      <c r="W59" s="10">
        <v>0</v>
      </c>
      <c r="X59" s="10">
        <v>0</v>
      </c>
      <c r="Y59" s="10">
        <v>0</v>
      </c>
      <c r="Z59" s="10">
        <v>111.26</v>
      </c>
      <c r="AA59" s="10">
        <v>0</v>
      </c>
      <c r="AB59" s="10">
        <v>114.18</v>
      </c>
      <c r="AC59" s="10">
        <v>110.66</v>
      </c>
      <c r="AD59" s="10">
        <v>109.26</v>
      </c>
      <c r="AE59" s="10">
        <v>116.13</v>
      </c>
      <c r="AF59" s="10">
        <v>116.62</v>
      </c>
      <c r="AG59" s="10">
        <v>116.36</v>
      </c>
      <c r="AH59" s="10">
        <v>0</v>
      </c>
      <c r="AI59" s="10">
        <v>0</v>
      </c>
      <c r="AJ59" s="10">
        <v>116.49</v>
      </c>
      <c r="AK59" s="10">
        <v>1347.27</v>
      </c>
      <c r="AL59" s="10">
        <v>53</v>
      </c>
      <c r="AM59">
        <v>53</v>
      </c>
    </row>
    <row r="60" spans="1:39" x14ac:dyDescent="0.25">
      <c r="A60" s="10" t="s">
        <v>391</v>
      </c>
      <c r="B60" s="10">
        <v>54</v>
      </c>
      <c r="C60" s="10" t="s">
        <v>429</v>
      </c>
      <c r="D60" s="10" t="s">
        <v>177</v>
      </c>
      <c r="E60" s="10" t="s">
        <v>439</v>
      </c>
      <c r="F60" s="10">
        <v>10</v>
      </c>
      <c r="G60" s="10">
        <v>1331.2</v>
      </c>
      <c r="H60" s="10">
        <v>0</v>
      </c>
      <c r="I60" s="10">
        <v>132.33000000000001</v>
      </c>
      <c r="J60" s="10">
        <v>137.55000000000001</v>
      </c>
      <c r="K60" s="10">
        <v>0</v>
      </c>
      <c r="L60" s="10">
        <v>0</v>
      </c>
      <c r="M60" s="10">
        <v>137.47</v>
      </c>
      <c r="N60" s="10">
        <v>0</v>
      </c>
      <c r="O60" s="10">
        <v>0</v>
      </c>
      <c r="P60" s="10">
        <v>0</v>
      </c>
      <c r="Q60" s="10">
        <v>129.80000000000001</v>
      </c>
      <c r="R60" s="10">
        <v>116.1</v>
      </c>
      <c r="S60" s="10">
        <v>130.72999999999999</v>
      </c>
      <c r="T60" s="10">
        <v>142.13</v>
      </c>
      <c r="U60" s="10">
        <v>138.15</v>
      </c>
      <c r="V60" s="10">
        <v>0</v>
      </c>
      <c r="W60" s="10">
        <v>138.9</v>
      </c>
      <c r="X60" s="10">
        <v>0</v>
      </c>
      <c r="Y60" s="10">
        <v>0</v>
      </c>
      <c r="Z60" s="10">
        <v>128.04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140.52000000000001</v>
      </c>
      <c r="AK60" s="10">
        <v>1331.2</v>
      </c>
      <c r="AL60" s="10">
        <v>54</v>
      </c>
      <c r="AM60">
        <v>54</v>
      </c>
    </row>
    <row r="61" spans="1:39" x14ac:dyDescent="0.25">
      <c r="A61" s="10" t="s">
        <v>391</v>
      </c>
      <c r="B61" s="10">
        <v>55</v>
      </c>
      <c r="C61" s="10" t="s">
        <v>28</v>
      </c>
      <c r="D61" s="10" t="s">
        <v>29</v>
      </c>
      <c r="E61" s="10" t="s">
        <v>385</v>
      </c>
      <c r="F61" s="10">
        <v>9</v>
      </c>
      <c r="G61" s="10">
        <v>1319.28</v>
      </c>
      <c r="H61" s="10">
        <v>0</v>
      </c>
      <c r="I61" s="10">
        <v>147.07</v>
      </c>
      <c r="J61" s="10">
        <v>149.78</v>
      </c>
      <c r="K61" s="10">
        <v>142.81</v>
      </c>
      <c r="L61" s="10">
        <v>148.59</v>
      </c>
      <c r="M61" s="10">
        <v>0</v>
      </c>
      <c r="N61" s="10">
        <v>144.56</v>
      </c>
      <c r="O61" s="10">
        <v>145.84</v>
      </c>
      <c r="P61" s="10">
        <v>145.68</v>
      </c>
      <c r="Q61" s="10">
        <v>0</v>
      </c>
      <c r="R61" s="10">
        <v>0</v>
      </c>
      <c r="S61" s="10">
        <v>150.26</v>
      </c>
      <c r="T61" s="10">
        <v>144.69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150.02000000000001</v>
      </c>
      <c r="AK61" s="10">
        <v>1319.28</v>
      </c>
      <c r="AL61" s="10">
        <v>55</v>
      </c>
      <c r="AM61">
        <v>55</v>
      </c>
    </row>
    <row r="62" spans="1:39" x14ac:dyDescent="0.25">
      <c r="A62" s="10" t="s">
        <v>391</v>
      </c>
      <c r="B62" s="10">
        <v>56</v>
      </c>
      <c r="C62" s="10" t="s">
        <v>215</v>
      </c>
      <c r="D62" s="10" t="s">
        <v>216</v>
      </c>
      <c r="E62" s="10" t="s">
        <v>385</v>
      </c>
      <c r="F62" s="10">
        <v>10</v>
      </c>
      <c r="G62" s="10">
        <v>1316.47</v>
      </c>
      <c r="H62" s="10">
        <v>0</v>
      </c>
      <c r="I62" s="10">
        <v>134.87</v>
      </c>
      <c r="J62" s="10">
        <v>0</v>
      </c>
      <c r="K62" s="10">
        <v>0</v>
      </c>
      <c r="L62" s="10">
        <v>0</v>
      </c>
      <c r="M62" s="10">
        <v>135.04</v>
      </c>
      <c r="N62" s="10">
        <v>136.1</v>
      </c>
      <c r="O62" s="10">
        <v>0</v>
      </c>
      <c r="P62" s="10">
        <v>0</v>
      </c>
      <c r="Q62" s="10">
        <v>71.430000000000007</v>
      </c>
      <c r="R62" s="10">
        <v>137.46</v>
      </c>
      <c r="S62" s="10">
        <v>135.08000000000001</v>
      </c>
      <c r="T62" s="10">
        <v>137.05000000000001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135.66999999999999</v>
      </c>
      <c r="AE62" s="10">
        <v>0</v>
      </c>
      <c r="AF62" s="10">
        <v>148.71</v>
      </c>
      <c r="AG62" s="10">
        <v>145.06</v>
      </c>
      <c r="AH62" s="10">
        <v>0</v>
      </c>
      <c r="AI62" s="10">
        <v>0</v>
      </c>
      <c r="AJ62" s="10">
        <v>146.88999999999999</v>
      </c>
      <c r="AK62" s="10">
        <v>1316.47</v>
      </c>
      <c r="AL62" s="10">
        <v>56</v>
      </c>
      <c r="AM62">
        <v>56</v>
      </c>
    </row>
    <row r="63" spans="1:39" x14ac:dyDescent="0.25">
      <c r="A63" s="10" t="s">
        <v>391</v>
      </c>
      <c r="B63" s="10">
        <v>57</v>
      </c>
      <c r="C63" s="10" t="s">
        <v>123</v>
      </c>
      <c r="D63" s="10" t="s">
        <v>50</v>
      </c>
      <c r="E63" s="10" t="s">
        <v>357</v>
      </c>
      <c r="F63" s="10">
        <v>10</v>
      </c>
      <c r="G63" s="10">
        <v>1311.09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124.11</v>
      </c>
      <c r="Q63" s="10">
        <v>129.9</v>
      </c>
      <c r="R63" s="10">
        <v>0</v>
      </c>
      <c r="S63" s="10">
        <v>124.04</v>
      </c>
      <c r="T63" s="10">
        <v>0</v>
      </c>
      <c r="U63" s="10">
        <v>135.97</v>
      </c>
      <c r="V63" s="10">
        <v>0</v>
      </c>
      <c r="W63" s="10">
        <v>132.32</v>
      </c>
      <c r="X63" s="10">
        <v>127.76</v>
      </c>
      <c r="Y63" s="10">
        <v>130.59</v>
      </c>
      <c r="Z63" s="10">
        <v>139.97999999999999</v>
      </c>
      <c r="AA63" s="10">
        <v>0</v>
      </c>
      <c r="AB63" s="10">
        <v>130.84</v>
      </c>
      <c r="AC63" s="10">
        <v>135.58000000000001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137.97999999999999</v>
      </c>
      <c r="AK63" s="10">
        <v>1311.09</v>
      </c>
      <c r="AL63" s="10">
        <v>57</v>
      </c>
      <c r="AM63">
        <v>57</v>
      </c>
    </row>
    <row r="64" spans="1:39" x14ac:dyDescent="0.25">
      <c r="A64" s="10" t="s">
        <v>391</v>
      </c>
      <c r="B64" s="10">
        <v>58</v>
      </c>
      <c r="C64" s="10" t="s">
        <v>107</v>
      </c>
      <c r="D64" s="10" t="s">
        <v>108</v>
      </c>
      <c r="E64" s="10" t="s">
        <v>357</v>
      </c>
      <c r="F64" s="10">
        <v>11</v>
      </c>
      <c r="G64" s="10">
        <v>1309.3900000000001</v>
      </c>
      <c r="H64" s="10">
        <v>0</v>
      </c>
      <c r="I64" s="10">
        <v>0</v>
      </c>
      <c r="J64" s="10">
        <v>115.4</v>
      </c>
      <c r="K64" s="10">
        <v>0</v>
      </c>
      <c r="L64" s="10">
        <v>108.37</v>
      </c>
      <c r="M64" s="10">
        <v>0</v>
      </c>
      <c r="N64" s="10">
        <v>121.91</v>
      </c>
      <c r="O64" s="10">
        <v>0</v>
      </c>
      <c r="P64" s="10">
        <v>0</v>
      </c>
      <c r="Q64" s="10">
        <v>0</v>
      </c>
      <c r="R64" s="10">
        <v>118.31</v>
      </c>
      <c r="S64" s="10">
        <v>108.78</v>
      </c>
      <c r="T64" s="10">
        <v>0</v>
      </c>
      <c r="U64" s="10">
        <v>118.93</v>
      </c>
      <c r="V64" s="10">
        <v>0</v>
      </c>
      <c r="W64" s="10">
        <v>120.83</v>
      </c>
      <c r="X64" s="10">
        <v>0</v>
      </c>
      <c r="Y64" s="10">
        <v>0</v>
      </c>
      <c r="Z64" s="10">
        <v>112.21</v>
      </c>
      <c r="AA64" s="10">
        <v>0</v>
      </c>
      <c r="AB64" s="10">
        <v>0</v>
      </c>
      <c r="AC64" s="10">
        <v>125.78</v>
      </c>
      <c r="AD64" s="10">
        <v>0</v>
      </c>
      <c r="AE64" s="10">
        <v>124.7</v>
      </c>
      <c r="AF64" s="10">
        <v>134.16999999999999</v>
      </c>
      <c r="AG64" s="10">
        <v>0</v>
      </c>
      <c r="AH64" s="10">
        <v>0</v>
      </c>
      <c r="AI64" s="10">
        <v>0</v>
      </c>
      <c r="AJ64" s="10">
        <v>129.97999999999999</v>
      </c>
      <c r="AK64" s="10">
        <v>1309.3900000000001</v>
      </c>
      <c r="AL64" s="10">
        <v>58</v>
      </c>
      <c r="AM64">
        <v>58</v>
      </c>
    </row>
    <row r="65" spans="1:39" x14ac:dyDescent="0.25">
      <c r="A65" s="10" t="s">
        <v>392</v>
      </c>
      <c r="B65" s="10">
        <v>59</v>
      </c>
      <c r="C65" s="10" t="s">
        <v>87</v>
      </c>
      <c r="D65" s="10" t="s">
        <v>88</v>
      </c>
      <c r="E65" s="10" t="s">
        <v>367</v>
      </c>
      <c r="F65" s="10">
        <v>10</v>
      </c>
      <c r="G65" s="10">
        <v>1305.33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128.26</v>
      </c>
      <c r="Q65" s="10">
        <v>0</v>
      </c>
      <c r="R65" s="10">
        <v>0</v>
      </c>
      <c r="S65" s="10">
        <v>0</v>
      </c>
      <c r="T65" s="10">
        <v>0</v>
      </c>
      <c r="U65" s="10">
        <v>127.78</v>
      </c>
      <c r="V65" s="10">
        <v>127.92</v>
      </c>
      <c r="W65" s="10">
        <v>131.94</v>
      </c>
      <c r="X65" s="10">
        <v>0</v>
      </c>
      <c r="Y65" s="10">
        <v>0</v>
      </c>
      <c r="Z65" s="10">
        <v>0</v>
      </c>
      <c r="AA65" s="10">
        <v>131.34</v>
      </c>
      <c r="AB65" s="10">
        <v>129.18</v>
      </c>
      <c r="AC65" s="10">
        <v>0</v>
      </c>
      <c r="AD65" s="10">
        <v>128.74</v>
      </c>
      <c r="AE65" s="10">
        <v>141.31</v>
      </c>
      <c r="AF65" s="10">
        <v>129.69</v>
      </c>
      <c r="AG65" s="10">
        <v>129.16999999999999</v>
      </c>
      <c r="AH65" s="10">
        <v>0</v>
      </c>
      <c r="AI65" s="10">
        <v>0</v>
      </c>
      <c r="AJ65" s="10">
        <v>136.63</v>
      </c>
      <c r="AK65" s="10">
        <v>1305.33</v>
      </c>
      <c r="AL65" s="10">
        <v>59</v>
      </c>
      <c r="AM65">
        <v>59</v>
      </c>
    </row>
    <row r="66" spans="1:39" x14ac:dyDescent="0.25">
      <c r="A66" s="10" t="s">
        <v>391</v>
      </c>
      <c r="B66" s="10">
        <v>60</v>
      </c>
      <c r="C66" s="10" t="s">
        <v>138</v>
      </c>
      <c r="D66" s="10" t="s">
        <v>133</v>
      </c>
      <c r="F66" s="10">
        <v>12</v>
      </c>
      <c r="G66" s="10">
        <v>1296.4000000000001</v>
      </c>
      <c r="H66" s="10">
        <v>0</v>
      </c>
      <c r="I66" s="10">
        <v>113.32</v>
      </c>
      <c r="J66" s="10">
        <v>0</v>
      </c>
      <c r="K66" s="10">
        <v>108.26</v>
      </c>
      <c r="L66" s="10">
        <v>77.78</v>
      </c>
      <c r="M66" s="10">
        <v>0</v>
      </c>
      <c r="N66" s="10">
        <v>114.73</v>
      </c>
      <c r="O66" s="10">
        <v>111.75</v>
      </c>
      <c r="P66" s="10">
        <v>109.99</v>
      </c>
      <c r="Q66" s="10">
        <v>107.83</v>
      </c>
      <c r="R66" s="10">
        <v>0</v>
      </c>
      <c r="S66" s="10">
        <v>114.77</v>
      </c>
      <c r="T66" s="10">
        <v>115.56</v>
      </c>
      <c r="U66" s="10">
        <v>103.7</v>
      </c>
      <c r="V66" s="10">
        <v>0</v>
      </c>
      <c r="W66" s="10">
        <v>111.84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106.87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115.17</v>
      </c>
      <c r="AK66" s="10">
        <v>1296.4000000000001</v>
      </c>
      <c r="AL66" s="10">
        <v>60</v>
      </c>
      <c r="AM66">
        <v>60</v>
      </c>
    </row>
    <row r="67" spans="1:39" x14ac:dyDescent="0.25">
      <c r="A67" s="10" t="s">
        <v>391</v>
      </c>
      <c r="B67" s="10">
        <v>61</v>
      </c>
      <c r="C67" s="10" t="s">
        <v>558</v>
      </c>
      <c r="D67" s="10" t="s">
        <v>896</v>
      </c>
      <c r="E67" s="10" t="s">
        <v>367</v>
      </c>
      <c r="F67" s="10">
        <v>11</v>
      </c>
      <c r="G67" s="10">
        <v>1292.9100000000001</v>
      </c>
      <c r="H67" s="10">
        <v>0</v>
      </c>
      <c r="I67" s="10">
        <v>118.46</v>
      </c>
      <c r="J67" s="10">
        <v>0</v>
      </c>
      <c r="K67" s="10">
        <v>114.28</v>
      </c>
      <c r="L67" s="10">
        <v>118.85</v>
      </c>
      <c r="M67" s="10">
        <v>0</v>
      </c>
      <c r="N67" s="10">
        <v>0</v>
      </c>
      <c r="O67" s="10">
        <v>0</v>
      </c>
      <c r="P67" s="10">
        <v>0</v>
      </c>
      <c r="Q67" s="10">
        <v>123.41</v>
      </c>
      <c r="R67" s="10">
        <v>0</v>
      </c>
      <c r="S67" s="10">
        <v>0</v>
      </c>
      <c r="T67" s="10">
        <v>0</v>
      </c>
      <c r="U67" s="10">
        <v>126.77</v>
      </c>
      <c r="V67" s="10">
        <v>0</v>
      </c>
      <c r="W67" s="10">
        <v>0</v>
      </c>
      <c r="X67" s="10">
        <v>0</v>
      </c>
      <c r="Y67" s="10">
        <v>130.44</v>
      </c>
      <c r="Z67" s="10">
        <v>0</v>
      </c>
      <c r="AA67" s="10">
        <v>120.03</v>
      </c>
      <c r="AB67" s="10">
        <v>122.06</v>
      </c>
      <c r="AC67" s="10">
        <v>0</v>
      </c>
      <c r="AD67" s="10">
        <v>90</v>
      </c>
      <c r="AE67" s="10">
        <v>134.86000000000001</v>
      </c>
      <c r="AF67" s="10">
        <v>93.75</v>
      </c>
      <c r="AG67" s="10">
        <v>0</v>
      </c>
      <c r="AH67" s="10">
        <v>0</v>
      </c>
      <c r="AI67" s="10">
        <v>0</v>
      </c>
      <c r="AJ67" s="10">
        <v>132.65</v>
      </c>
      <c r="AK67" s="10">
        <v>1292.9100000000001</v>
      </c>
      <c r="AL67" s="10">
        <v>61</v>
      </c>
      <c r="AM67">
        <v>61</v>
      </c>
    </row>
    <row r="68" spans="1:39" x14ac:dyDescent="0.25">
      <c r="A68" s="10" t="s">
        <v>392</v>
      </c>
      <c r="B68" s="10">
        <v>62</v>
      </c>
      <c r="C68" s="10" t="s">
        <v>173</v>
      </c>
      <c r="D68" s="10" t="s">
        <v>119</v>
      </c>
      <c r="E68" s="10" t="s">
        <v>362</v>
      </c>
      <c r="F68" s="10">
        <v>10</v>
      </c>
      <c r="G68" s="10">
        <v>1291.57</v>
      </c>
      <c r="H68" s="10">
        <v>0</v>
      </c>
      <c r="I68" s="10">
        <v>0</v>
      </c>
      <c r="J68" s="10">
        <v>0</v>
      </c>
      <c r="K68" s="10">
        <v>0</v>
      </c>
      <c r="L68" s="10">
        <v>130.02000000000001</v>
      </c>
      <c r="M68" s="10">
        <v>0</v>
      </c>
      <c r="N68" s="10">
        <v>130.36000000000001</v>
      </c>
      <c r="O68" s="10">
        <v>127.9</v>
      </c>
      <c r="P68" s="10">
        <v>125.72</v>
      </c>
      <c r="Q68" s="10">
        <v>131.54</v>
      </c>
      <c r="R68" s="10">
        <v>129.69</v>
      </c>
      <c r="S68" s="10">
        <v>0</v>
      </c>
      <c r="T68" s="10">
        <v>129.26</v>
      </c>
      <c r="U68" s="10">
        <v>0</v>
      </c>
      <c r="V68" s="10">
        <v>130.21</v>
      </c>
      <c r="W68" s="10">
        <v>0</v>
      </c>
      <c r="X68" s="10">
        <v>0</v>
      </c>
      <c r="Y68" s="10">
        <v>125.98</v>
      </c>
      <c r="Z68" s="10">
        <v>0</v>
      </c>
      <c r="AA68" s="10">
        <v>130.88999999999999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131.22</v>
      </c>
      <c r="AK68" s="10">
        <v>1291.57</v>
      </c>
      <c r="AL68" s="10">
        <v>62</v>
      </c>
      <c r="AM68">
        <v>62</v>
      </c>
    </row>
    <row r="69" spans="1:39" x14ac:dyDescent="0.25">
      <c r="A69" s="10" t="s">
        <v>391</v>
      </c>
      <c r="B69" s="10">
        <v>63</v>
      </c>
      <c r="C69" s="10" t="s">
        <v>85</v>
      </c>
      <c r="D69" s="10" t="s">
        <v>86</v>
      </c>
      <c r="E69" s="10" t="s">
        <v>380</v>
      </c>
      <c r="F69" s="10">
        <v>10</v>
      </c>
      <c r="G69" s="10">
        <v>1256.73</v>
      </c>
      <c r="H69" s="10">
        <v>0</v>
      </c>
      <c r="I69" s="10">
        <v>126.79</v>
      </c>
      <c r="J69" s="10">
        <v>0</v>
      </c>
      <c r="K69" s="10">
        <v>0</v>
      </c>
      <c r="L69" s="10">
        <v>115.55</v>
      </c>
      <c r="M69" s="10">
        <v>125.59</v>
      </c>
      <c r="N69" s="10">
        <v>129</v>
      </c>
      <c r="O69" s="10">
        <v>123.28</v>
      </c>
      <c r="P69" s="10">
        <v>126.58</v>
      </c>
      <c r="Q69" s="10">
        <v>123.67</v>
      </c>
      <c r="R69" s="10">
        <v>0</v>
      </c>
      <c r="S69" s="10">
        <v>126.97</v>
      </c>
      <c r="T69" s="10">
        <v>131.88999999999999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127.41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130.44999999999999</v>
      </c>
      <c r="AK69" s="10">
        <v>1256.73</v>
      </c>
      <c r="AL69" s="10">
        <v>63</v>
      </c>
      <c r="AM69">
        <v>63</v>
      </c>
    </row>
    <row r="70" spans="1:39" x14ac:dyDescent="0.25">
      <c r="A70" s="10" t="s">
        <v>391</v>
      </c>
      <c r="B70" s="10">
        <v>64</v>
      </c>
      <c r="C70" s="10" t="s">
        <v>20</v>
      </c>
      <c r="D70" s="10" t="s">
        <v>21</v>
      </c>
      <c r="E70" s="10" t="s">
        <v>357</v>
      </c>
      <c r="F70" s="10">
        <v>9</v>
      </c>
      <c r="G70" s="10">
        <v>1241.8900000000001</v>
      </c>
      <c r="H70" s="10">
        <v>137.37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145.35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118.01</v>
      </c>
      <c r="X70" s="10">
        <v>0</v>
      </c>
      <c r="Y70" s="10">
        <v>124.74</v>
      </c>
      <c r="Z70" s="10">
        <v>117.85</v>
      </c>
      <c r="AA70" s="10">
        <v>0</v>
      </c>
      <c r="AB70" s="10">
        <v>0</v>
      </c>
      <c r="AC70" s="10">
        <v>148.63999999999999</v>
      </c>
      <c r="AD70" s="10">
        <v>149.6</v>
      </c>
      <c r="AE70" s="10">
        <v>150.35</v>
      </c>
      <c r="AF70" s="10">
        <v>149.97999999999999</v>
      </c>
      <c r="AG70" s="10">
        <v>0</v>
      </c>
      <c r="AH70" s="10">
        <v>0</v>
      </c>
      <c r="AI70" s="10">
        <v>0</v>
      </c>
      <c r="AJ70" s="10">
        <v>150.16999999999999</v>
      </c>
      <c r="AK70" s="10">
        <v>1241.8900000000001</v>
      </c>
      <c r="AL70" s="10">
        <v>64</v>
      </c>
      <c r="AM70">
        <v>64</v>
      </c>
    </row>
    <row r="71" spans="1:39" x14ac:dyDescent="0.25">
      <c r="A71" s="10" t="s">
        <v>392</v>
      </c>
      <c r="B71" s="10">
        <v>65</v>
      </c>
      <c r="C71" s="10" t="s">
        <v>506</v>
      </c>
      <c r="D71" s="10" t="s">
        <v>303</v>
      </c>
      <c r="E71" s="10" t="s">
        <v>375</v>
      </c>
      <c r="F71" s="10">
        <v>9</v>
      </c>
      <c r="G71" s="10">
        <v>1223.42</v>
      </c>
      <c r="H71" s="10">
        <v>0</v>
      </c>
      <c r="I71" s="10">
        <v>141.44999999999999</v>
      </c>
      <c r="J71" s="10">
        <v>0</v>
      </c>
      <c r="K71" s="10">
        <v>0</v>
      </c>
      <c r="L71" s="10">
        <v>0</v>
      </c>
      <c r="M71" s="10">
        <v>0</v>
      </c>
      <c r="N71" s="10">
        <v>132.13</v>
      </c>
      <c r="O71" s="10">
        <v>0</v>
      </c>
      <c r="P71" s="10">
        <v>0</v>
      </c>
      <c r="Q71" s="10">
        <v>133.97999999999999</v>
      </c>
      <c r="R71" s="10">
        <v>0</v>
      </c>
      <c r="S71" s="10">
        <v>0</v>
      </c>
      <c r="T71" s="10">
        <v>130.06</v>
      </c>
      <c r="U71" s="10">
        <v>0</v>
      </c>
      <c r="V71" s="10">
        <v>0</v>
      </c>
      <c r="W71" s="10">
        <v>133.01</v>
      </c>
      <c r="X71" s="10">
        <v>0</v>
      </c>
      <c r="Y71" s="10">
        <v>126.58</v>
      </c>
      <c r="Z71" s="10">
        <v>142.88</v>
      </c>
      <c r="AA71" s="10">
        <v>0</v>
      </c>
      <c r="AB71" s="10">
        <v>0</v>
      </c>
      <c r="AC71" s="10">
        <v>0</v>
      </c>
      <c r="AD71" s="10">
        <v>137.36000000000001</v>
      </c>
      <c r="AE71" s="10">
        <v>0</v>
      </c>
      <c r="AF71" s="10">
        <v>145.97</v>
      </c>
      <c r="AG71" s="10">
        <v>0</v>
      </c>
      <c r="AH71" s="10">
        <v>0</v>
      </c>
      <c r="AI71" s="10">
        <v>0</v>
      </c>
      <c r="AJ71" s="10">
        <v>144.43</v>
      </c>
      <c r="AK71" s="10">
        <v>1223.42</v>
      </c>
      <c r="AL71" s="10">
        <v>65</v>
      </c>
      <c r="AM71">
        <v>65</v>
      </c>
    </row>
    <row r="72" spans="1:39" x14ac:dyDescent="0.25">
      <c r="A72" s="10" t="s">
        <v>391</v>
      </c>
      <c r="B72" s="10">
        <v>66</v>
      </c>
      <c r="C72" s="10" t="s">
        <v>276</v>
      </c>
      <c r="D72" s="10" t="s">
        <v>111</v>
      </c>
      <c r="E72" s="10" t="s">
        <v>381</v>
      </c>
      <c r="F72" s="10">
        <v>12</v>
      </c>
      <c r="G72" s="10">
        <v>1218.58</v>
      </c>
      <c r="H72" s="10">
        <v>106</v>
      </c>
      <c r="I72" s="10">
        <v>109.19</v>
      </c>
      <c r="J72" s="10">
        <v>106.65</v>
      </c>
      <c r="K72" s="10">
        <v>0</v>
      </c>
      <c r="L72" s="10">
        <v>110.65</v>
      </c>
      <c r="M72" s="10">
        <v>0</v>
      </c>
      <c r="N72" s="10">
        <v>0</v>
      </c>
      <c r="O72" s="10">
        <v>110.51</v>
      </c>
      <c r="P72" s="10">
        <v>108.69</v>
      </c>
      <c r="Q72" s="10">
        <v>0</v>
      </c>
      <c r="R72" s="10">
        <v>105.85</v>
      </c>
      <c r="S72" s="10">
        <v>103.75</v>
      </c>
      <c r="T72" s="10">
        <v>0</v>
      </c>
      <c r="U72" s="10">
        <v>50</v>
      </c>
      <c r="V72" s="10">
        <v>90</v>
      </c>
      <c r="W72" s="10">
        <v>0</v>
      </c>
      <c r="X72" s="10">
        <v>0</v>
      </c>
      <c r="Y72" s="10">
        <v>0</v>
      </c>
      <c r="Z72" s="10">
        <v>105.62</v>
      </c>
      <c r="AA72" s="10">
        <v>0</v>
      </c>
      <c r="AB72" s="10">
        <v>111.67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111.16</v>
      </c>
      <c r="AK72" s="10">
        <v>1218.58</v>
      </c>
      <c r="AL72" s="10">
        <v>66</v>
      </c>
      <c r="AM72">
        <v>66</v>
      </c>
    </row>
    <row r="73" spans="1:39" x14ac:dyDescent="0.25">
      <c r="A73" s="10" t="s">
        <v>392</v>
      </c>
      <c r="B73" s="10">
        <v>67</v>
      </c>
      <c r="C73" s="10" t="s">
        <v>120</v>
      </c>
      <c r="D73" s="10" t="s">
        <v>432</v>
      </c>
      <c r="E73" s="10" t="s">
        <v>362</v>
      </c>
      <c r="F73" s="10">
        <v>10</v>
      </c>
      <c r="G73" s="10">
        <v>1203.55</v>
      </c>
      <c r="H73" s="10">
        <v>118.34</v>
      </c>
      <c r="I73" s="10">
        <v>126.07</v>
      </c>
      <c r="J73" s="10">
        <v>121.9</v>
      </c>
      <c r="K73" s="10">
        <v>0</v>
      </c>
      <c r="L73" s="10">
        <v>83.33</v>
      </c>
      <c r="M73" s="10">
        <v>0</v>
      </c>
      <c r="N73" s="10">
        <v>124.5</v>
      </c>
      <c r="O73" s="10">
        <v>129.22</v>
      </c>
      <c r="P73" s="10">
        <v>122.45</v>
      </c>
      <c r="Q73" s="10">
        <v>127.08</v>
      </c>
      <c r="R73" s="10">
        <v>0</v>
      </c>
      <c r="S73" s="10">
        <v>0</v>
      </c>
      <c r="T73" s="10">
        <v>125.08</v>
      </c>
      <c r="U73" s="10">
        <v>125.58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128.15</v>
      </c>
      <c r="AK73" s="10">
        <v>1203.55</v>
      </c>
      <c r="AL73" s="10">
        <v>67</v>
      </c>
      <c r="AM73">
        <v>67</v>
      </c>
    </row>
    <row r="74" spans="1:39" x14ac:dyDescent="0.25">
      <c r="A74" s="10" t="s">
        <v>391</v>
      </c>
      <c r="B74" s="10">
        <v>68</v>
      </c>
      <c r="C74" s="10" t="s">
        <v>719</v>
      </c>
      <c r="D74" s="10" t="s">
        <v>720</v>
      </c>
      <c r="E74" s="10" t="s">
        <v>362</v>
      </c>
      <c r="F74" s="10">
        <v>9</v>
      </c>
      <c r="G74" s="10">
        <v>1195.3</v>
      </c>
      <c r="H74" s="10">
        <v>0</v>
      </c>
      <c r="I74" s="10">
        <v>0</v>
      </c>
      <c r="J74" s="10">
        <v>130.30000000000001</v>
      </c>
      <c r="K74" s="10">
        <v>0</v>
      </c>
      <c r="L74" s="10">
        <v>132.83000000000001</v>
      </c>
      <c r="M74" s="10">
        <v>0</v>
      </c>
      <c r="N74" s="10">
        <v>130.71</v>
      </c>
      <c r="O74" s="10">
        <v>0</v>
      </c>
      <c r="P74" s="10">
        <v>130.15</v>
      </c>
      <c r="Q74" s="10">
        <v>136.65</v>
      </c>
      <c r="R74" s="10">
        <v>124.88</v>
      </c>
      <c r="S74" s="10">
        <v>130.82</v>
      </c>
      <c r="T74" s="10">
        <v>133.28</v>
      </c>
      <c r="U74" s="10">
        <v>145.68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141.16999999999999</v>
      </c>
      <c r="AK74" s="10">
        <v>1195.3</v>
      </c>
      <c r="AL74" s="10">
        <v>68</v>
      </c>
      <c r="AM74">
        <v>68</v>
      </c>
    </row>
    <row r="75" spans="1:39" x14ac:dyDescent="0.25">
      <c r="A75" s="10" t="s">
        <v>392</v>
      </c>
      <c r="B75" s="10">
        <v>69</v>
      </c>
      <c r="C75" s="10" t="s">
        <v>498</v>
      </c>
      <c r="D75" s="10" t="s">
        <v>521</v>
      </c>
      <c r="E75" s="10" t="s">
        <v>363</v>
      </c>
      <c r="F75" s="10">
        <v>9</v>
      </c>
      <c r="G75" s="10">
        <v>1193.06</v>
      </c>
      <c r="H75" s="10">
        <v>133.25</v>
      </c>
      <c r="I75" s="10">
        <v>0</v>
      </c>
      <c r="J75" s="10">
        <v>0</v>
      </c>
      <c r="K75" s="10">
        <v>134.97999999999999</v>
      </c>
      <c r="L75" s="10">
        <v>0</v>
      </c>
      <c r="M75" s="10">
        <v>0</v>
      </c>
      <c r="N75" s="10">
        <v>132.4</v>
      </c>
      <c r="O75" s="10">
        <v>0</v>
      </c>
      <c r="P75" s="10">
        <v>0</v>
      </c>
      <c r="Q75" s="10">
        <v>130.30000000000001</v>
      </c>
      <c r="R75" s="10">
        <v>133.44999999999999</v>
      </c>
      <c r="S75" s="10">
        <v>0</v>
      </c>
      <c r="T75" s="10">
        <v>0</v>
      </c>
      <c r="U75" s="10">
        <v>131.72</v>
      </c>
      <c r="V75" s="10">
        <v>0</v>
      </c>
      <c r="W75" s="10">
        <v>0</v>
      </c>
      <c r="X75" s="10">
        <v>0</v>
      </c>
      <c r="Y75" s="10">
        <v>128.21</v>
      </c>
      <c r="Z75" s="10">
        <v>133.63999999999999</v>
      </c>
      <c r="AA75" s="10">
        <v>0</v>
      </c>
      <c r="AB75" s="10">
        <v>0</v>
      </c>
      <c r="AC75" s="10">
        <v>0</v>
      </c>
      <c r="AD75" s="10">
        <v>0</v>
      </c>
      <c r="AE75" s="10">
        <v>135.11000000000001</v>
      </c>
      <c r="AF75" s="10">
        <v>0</v>
      </c>
      <c r="AG75" s="10">
        <v>0</v>
      </c>
      <c r="AH75" s="10">
        <v>0</v>
      </c>
      <c r="AI75" s="10">
        <v>0</v>
      </c>
      <c r="AJ75" s="10">
        <v>135.05000000000001</v>
      </c>
      <c r="AK75" s="10">
        <v>1193.06</v>
      </c>
      <c r="AL75" s="10">
        <v>69</v>
      </c>
      <c r="AM75">
        <v>69</v>
      </c>
    </row>
    <row r="76" spans="1:39" x14ac:dyDescent="0.25">
      <c r="A76" s="10" t="s">
        <v>391</v>
      </c>
      <c r="B76" s="10">
        <v>70</v>
      </c>
      <c r="C76" s="10" t="s">
        <v>708</v>
      </c>
      <c r="D76" s="10" t="s">
        <v>232</v>
      </c>
      <c r="E76" s="10" t="s">
        <v>380</v>
      </c>
      <c r="F76" s="10">
        <v>9</v>
      </c>
      <c r="G76" s="10">
        <v>1189.72</v>
      </c>
      <c r="H76" s="10">
        <v>0</v>
      </c>
      <c r="I76" s="10">
        <v>0</v>
      </c>
      <c r="J76" s="10">
        <v>0</v>
      </c>
      <c r="K76" s="10">
        <v>0</v>
      </c>
      <c r="L76" s="10">
        <v>85.29</v>
      </c>
      <c r="M76" s="10">
        <v>0</v>
      </c>
      <c r="N76" s="10">
        <v>0</v>
      </c>
      <c r="O76" s="10">
        <v>0</v>
      </c>
      <c r="P76" s="10">
        <v>136.87</v>
      </c>
      <c r="Q76" s="10">
        <v>0</v>
      </c>
      <c r="R76" s="10">
        <v>137.24</v>
      </c>
      <c r="S76" s="10">
        <v>143.53</v>
      </c>
      <c r="T76" s="10">
        <v>0</v>
      </c>
      <c r="U76" s="10">
        <v>0</v>
      </c>
      <c r="V76" s="10">
        <v>140.94</v>
      </c>
      <c r="W76" s="10">
        <v>138.53</v>
      </c>
      <c r="X76" s="10">
        <v>0</v>
      </c>
      <c r="Y76" s="10">
        <v>0</v>
      </c>
      <c r="Z76" s="10">
        <v>0</v>
      </c>
      <c r="AA76" s="10">
        <v>140.44</v>
      </c>
      <c r="AB76" s="10">
        <v>130.44</v>
      </c>
      <c r="AC76" s="10">
        <v>136.44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142.24</v>
      </c>
      <c r="AK76" s="10">
        <v>1189.72</v>
      </c>
      <c r="AL76" s="10">
        <v>70</v>
      </c>
      <c r="AM76">
        <v>70</v>
      </c>
    </row>
    <row r="77" spans="1:39" x14ac:dyDescent="0.25">
      <c r="A77" s="10" t="s">
        <v>391</v>
      </c>
      <c r="B77" s="10">
        <v>71</v>
      </c>
      <c r="C77" s="10" t="s">
        <v>106</v>
      </c>
      <c r="D77" s="10" t="s">
        <v>54</v>
      </c>
      <c r="E77" s="10" t="s">
        <v>367</v>
      </c>
      <c r="F77" s="10">
        <v>9</v>
      </c>
      <c r="G77" s="10">
        <v>1185.43</v>
      </c>
      <c r="H77" s="10">
        <v>0</v>
      </c>
      <c r="I77" s="10">
        <v>0</v>
      </c>
      <c r="J77" s="10">
        <v>0</v>
      </c>
      <c r="K77" s="10">
        <v>0</v>
      </c>
      <c r="L77" s="10">
        <v>133.62</v>
      </c>
      <c r="M77" s="10">
        <v>0</v>
      </c>
      <c r="N77" s="10">
        <v>131.58000000000001</v>
      </c>
      <c r="O77" s="10">
        <v>0</v>
      </c>
      <c r="P77" s="10">
        <v>128.13999999999999</v>
      </c>
      <c r="Q77" s="10">
        <v>0</v>
      </c>
      <c r="R77" s="10">
        <v>0</v>
      </c>
      <c r="S77" s="10">
        <v>0</v>
      </c>
      <c r="T77" s="10">
        <v>0</v>
      </c>
      <c r="U77" s="10">
        <v>130.26</v>
      </c>
      <c r="V77" s="10">
        <v>132.43</v>
      </c>
      <c r="W77" s="10">
        <v>128.69</v>
      </c>
      <c r="X77" s="10">
        <v>0</v>
      </c>
      <c r="Y77" s="10">
        <v>0</v>
      </c>
      <c r="Z77" s="10">
        <v>133.72999999999999</v>
      </c>
      <c r="AA77" s="10">
        <v>0</v>
      </c>
      <c r="AB77" s="10">
        <v>0</v>
      </c>
      <c r="AC77" s="10">
        <v>0</v>
      </c>
      <c r="AD77" s="10">
        <v>131.01</v>
      </c>
      <c r="AE77" s="10">
        <v>135.97</v>
      </c>
      <c r="AF77" s="10">
        <v>0</v>
      </c>
      <c r="AG77" s="10">
        <v>0</v>
      </c>
      <c r="AH77" s="10">
        <v>0</v>
      </c>
      <c r="AI77" s="10">
        <v>0</v>
      </c>
      <c r="AJ77" s="10">
        <v>134.85</v>
      </c>
      <c r="AK77" s="10">
        <v>1185.43</v>
      </c>
      <c r="AL77" s="10">
        <v>71</v>
      </c>
      <c r="AM77">
        <v>71</v>
      </c>
    </row>
    <row r="78" spans="1:39" x14ac:dyDescent="0.25">
      <c r="A78" s="10" t="s">
        <v>391</v>
      </c>
      <c r="B78" s="10">
        <v>72</v>
      </c>
      <c r="C78" s="10" t="s">
        <v>222</v>
      </c>
      <c r="D78" s="10" t="s">
        <v>223</v>
      </c>
      <c r="E78" s="10" t="s">
        <v>742</v>
      </c>
      <c r="F78" s="10">
        <v>9</v>
      </c>
      <c r="G78" s="10">
        <v>1182.8699999999999</v>
      </c>
      <c r="H78" s="10">
        <v>0</v>
      </c>
      <c r="I78" s="10">
        <v>132.22999999999999</v>
      </c>
      <c r="J78" s="10">
        <v>133.76</v>
      </c>
      <c r="K78" s="10">
        <v>0</v>
      </c>
      <c r="L78" s="10">
        <v>145.30000000000001</v>
      </c>
      <c r="M78" s="10">
        <v>0</v>
      </c>
      <c r="N78" s="10">
        <v>0</v>
      </c>
      <c r="O78" s="10">
        <v>0</v>
      </c>
      <c r="P78" s="10">
        <v>143.82</v>
      </c>
      <c r="Q78" s="10">
        <v>144.36000000000001</v>
      </c>
      <c r="R78" s="10">
        <v>91.67</v>
      </c>
      <c r="S78" s="10">
        <v>147.81</v>
      </c>
      <c r="T78" s="10">
        <v>147.04</v>
      </c>
      <c r="U78" s="10">
        <v>96.88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147.43</v>
      </c>
      <c r="AK78" s="10">
        <v>1182.8699999999999</v>
      </c>
      <c r="AL78" s="10">
        <v>72</v>
      </c>
      <c r="AM78">
        <v>72</v>
      </c>
    </row>
    <row r="79" spans="1:39" x14ac:dyDescent="0.25">
      <c r="A79" s="10" t="s">
        <v>391</v>
      </c>
      <c r="B79" s="10">
        <v>73</v>
      </c>
      <c r="C79" s="10" t="s">
        <v>263</v>
      </c>
      <c r="D79" s="10" t="s">
        <v>256</v>
      </c>
      <c r="E79" s="10" t="s">
        <v>363</v>
      </c>
      <c r="F79" s="10">
        <v>9</v>
      </c>
      <c r="G79" s="10">
        <v>1176.95</v>
      </c>
      <c r="H79" s="10">
        <v>131.94</v>
      </c>
      <c r="I79" s="10">
        <v>129.11000000000001</v>
      </c>
      <c r="J79" s="10">
        <v>0</v>
      </c>
      <c r="K79" s="10">
        <v>133.21</v>
      </c>
      <c r="L79" s="10">
        <v>0</v>
      </c>
      <c r="M79" s="10">
        <v>0</v>
      </c>
      <c r="N79" s="10">
        <v>131.79</v>
      </c>
      <c r="O79" s="10">
        <v>0</v>
      </c>
      <c r="P79" s="10">
        <v>128.43</v>
      </c>
      <c r="Q79" s="10">
        <v>0</v>
      </c>
      <c r="R79" s="10">
        <v>132.96</v>
      </c>
      <c r="S79" s="10">
        <v>127.45</v>
      </c>
      <c r="T79" s="10">
        <v>0</v>
      </c>
      <c r="U79" s="10">
        <v>0</v>
      </c>
      <c r="V79" s="10">
        <v>130.13</v>
      </c>
      <c r="W79" s="10">
        <v>0</v>
      </c>
      <c r="X79" s="10">
        <v>0</v>
      </c>
      <c r="Y79" s="10">
        <v>0</v>
      </c>
      <c r="Z79" s="10">
        <v>0</v>
      </c>
      <c r="AA79" s="10">
        <v>131.93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133.09</v>
      </c>
      <c r="AK79" s="10">
        <v>1176.95</v>
      </c>
      <c r="AL79" s="10">
        <v>73</v>
      </c>
      <c r="AM79">
        <v>73</v>
      </c>
    </row>
    <row r="80" spans="1:39" x14ac:dyDescent="0.25">
      <c r="A80" s="10" t="s">
        <v>391</v>
      </c>
      <c r="B80" s="10">
        <v>74</v>
      </c>
      <c r="C80" s="10" t="s">
        <v>141</v>
      </c>
      <c r="D80" s="10" t="s">
        <v>148</v>
      </c>
      <c r="E80" s="10" t="s">
        <v>358</v>
      </c>
      <c r="F80" s="10">
        <v>9</v>
      </c>
      <c r="G80" s="10">
        <v>1168.58</v>
      </c>
      <c r="H80" s="10">
        <v>138</v>
      </c>
      <c r="I80" s="10">
        <v>130.86000000000001</v>
      </c>
      <c r="J80" s="10">
        <v>138.84</v>
      </c>
      <c r="K80" s="10">
        <v>0</v>
      </c>
      <c r="L80" s="10">
        <v>0</v>
      </c>
      <c r="M80" s="10">
        <v>0</v>
      </c>
      <c r="N80" s="10">
        <v>132.07</v>
      </c>
      <c r="O80" s="10">
        <v>133.79</v>
      </c>
      <c r="P80" s="10">
        <v>0</v>
      </c>
      <c r="Q80" s="10">
        <v>0</v>
      </c>
      <c r="R80" s="10">
        <v>131.41999999999999</v>
      </c>
      <c r="S80" s="10">
        <v>0</v>
      </c>
      <c r="T80" s="10">
        <v>134.83000000000001</v>
      </c>
      <c r="U80" s="10">
        <v>133.32</v>
      </c>
      <c r="V80" s="10">
        <v>0</v>
      </c>
      <c r="W80" s="10">
        <v>0</v>
      </c>
      <c r="X80" s="10">
        <v>0</v>
      </c>
      <c r="Y80" s="10">
        <v>0</v>
      </c>
      <c r="Z80" s="10">
        <v>95.45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138.41999999999999</v>
      </c>
      <c r="AK80" s="10">
        <v>1168.58</v>
      </c>
      <c r="AL80" s="10">
        <v>74</v>
      </c>
      <c r="AM80">
        <v>74</v>
      </c>
    </row>
    <row r="81" spans="1:39" x14ac:dyDescent="0.25">
      <c r="A81" s="10" t="s">
        <v>392</v>
      </c>
      <c r="B81" s="10">
        <v>75</v>
      </c>
      <c r="C81" s="10" t="s">
        <v>127</v>
      </c>
      <c r="D81" s="10" t="s">
        <v>128</v>
      </c>
      <c r="E81" s="10" t="s">
        <v>357</v>
      </c>
      <c r="F81" s="10">
        <v>10</v>
      </c>
      <c r="G81" s="10">
        <v>1155.6600000000001</v>
      </c>
      <c r="H81" s="10">
        <v>119.41</v>
      </c>
      <c r="I81" s="10">
        <v>0</v>
      </c>
      <c r="J81" s="10">
        <v>0</v>
      </c>
      <c r="K81" s="10">
        <v>0</v>
      </c>
      <c r="L81" s="10">
        <v>118.64</v>
      </c>
      <c r="M81" s="10">
        <v>0</v>
      </c>
      <c r="N81" s="10">
        <v>0</v>
      </c>
      <c r="O81" s="10">
        <v>119.95</v>
      </c>
      <c r="P81" s="10">
        <v>129.09</v>
      </c>
      <c r="Q81" s="10">
        <v>95</v>
      </c>
      <c r="R81" s="10">
        <v>119.47</v>
      </c>
      <c r="S81" s="10">
        <v>0</v>
      </c>
      <c r="T81" s="10">
        <v>0</v>
      </c>
      <c r="U81" s="10">
        <v>119.59</v>
      </c>
      <c r="V81" s="10">
        <v>96.15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117.11</v>
      </c>
      <c r="AE81" s="10">
        <v>0</v>
      </c>
      <c r="AF81" s="10">
        <v>0</v>
      </c>
      <c r="AG81" s="10">
        <v>121.25</v>
      </c>
      <c r="AH81" s="10">
        <v>0</v>
      </c>
      <c r="AI81" s="10">
        <v>0</v>
      </c>
      <c r="AJ81" s="10">
        <v>125.17</v>
      </c>
      <c r="AK81" s="10">
        <v>1155.6600000000001</v>
      </c>
      <c r="AL81" s="10">
        <v>75</v>
      </c>
      <c r="AM81">
        <v>75</v>
      </c>
    </row>
    <row r="82" spans="1:39" x14ac:dyDescent="0.25">
      <c r="A82" s="10" t="s">
        <v>391</v>
      </c>
      <c r="B82" s="10">
        <v>76</v>
      </c>
      <c r="C82" s="10" t="s">
        <v>165</v>
      </c>
      <c r="D82" s="10" t="s">
        <v>547</v>
      </c>
      <c r="F82" s="10">
        <v>9</v>
      </c>
      <c r="G82" s="10">
        <v>1154.4100000000001</v>
      </c>
      <c r="H82" s="10">
        <v>132.93</v>
      </c>
      <c r="I82" s="10">
        <v>129.5</v>
      </c>
      <c r="J82" s="10">
        <v>132.11000000000001</v>
      </c>
      <c r="K82" s="10">
        <v>0</v>
      </c>
      <c r="L82" s="10">
        <v>133.33000000000001</v>
      </c>
      <c r="M82" s="10">
        <v>0</v>
      </c>
      <c r="N82" s="10">
        <v>131.58000000000001</v>
      </c>
      <c r="O82" s="10">
        <v>0</v>
      </c>
      <c r="P82" s="10">
        <v>0</v>
      </c>
      <c r="Q82" s="10">
        <v>0</v>
      </c>
      <c r="R82" s="10">
        <v>133.12</v>
      </c>
      <c r="S82" s="10">
        <v>96.15</v>
      </c>
      <c r="T82" s="10">
        <v>132.55000000000001</v>
      </c>
      <c r="U82" s="10">
        <v>133.13999999999999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133.24</v>
      </c>
      <c r="AK82" s="10">
        <v>1154.4100000000001</v>
      </c>
      <c r="AL82" s="10">
        <v>76</v>
      </c>
      <c r="AM82">
        <v>76</v>
      </c>
    </row>
    <row r="83" spans="1:39" x14ac:dyDescent="0.25">
      <c r="A83" s="10" t="s">
        <v>391</v>
      </c>
      <c r="B83" s="10">
        <v>77</v>
      </c>
      <c r="C83" s="10" t="s">
        <v>127</v>
      </c>
      <c r="D83" s="10" t="s">
        <v>246</v>
      </c>
      <c r="E83" s="10" t="s">
        <v>362</v>
      </c>
      <c r="F83" s="10">
        <v>10</v>
      </c>
      <c r="G83" s="10">
        <v>1147.31</v>
      </c>
      <c r="H83" s="10">
        <v>100</v>
      </c>
      <c r="I83" s="10">
        <v>0</v>
      </c>
      <c r="J83" s="10">
        <v>0</v>
      </c>
      <c r="K83" s="10">
        <v>117.82</v>
      </c>
      <c r="L83" s="10">
        <v>77.78</v>
      </c>
      <c r="M83" s="10">
        <v>96.15</v>
      </c>
      <c r="N83" s="10">
        <v>0</v>
      </c>
      <c r="O83" s="10">
        <v>0</v>
      </c>
      <c r="P83" s="10">
        <v>127.54</v>
      </c>
      <c r="Q83" s="10">
        <v>0</v>
      </c>
      <c r="R83" s="10">
        <v>126.7</v>
      </c>
      <c r="S83" s="10">
        <v>0</v>
      </c>
      <c r="T83" s="10">
        <v>0</v>
      </c>
      <c r="U83" s="10">
        <v>139.49</v>
      </c>
      <c r="V83" s="10">
        <v>128.69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116.23</v>
      </c>
      <c r="AE83" s="10">
        <v>0</v>
      </c>
      <c r="AF83" s="10">
        <v>0</v>
      </c>
      <c r="AG83" s="10">
        <v>116.91</v>
      </c>
      <c r="AH83" s="10">
        <v>0</v>
      </c>
      <c r="AI83" s="10">
        <v>0</v>
      </c>
      <c r="AJ83" s="10">
        <v>134.09</v>
      </c>
      <c r="AK83" s="10">
        <v>1147.31</v>
      </c>
      <c r="AL83" s="10">
        <v>77</v>
      </c>
      <c r="AM83">
        <v>77</v>
      </c>
    </row>
    <row r="84" spans="1:39" x14ac:dyDescent="0.25">
      <c r="A84" s="10" t="s">
        <v>391</v>
      </c>
      <c r="B84" s="10">
        <v>78</v>
      </c>
      <c r="C84" s="10" t="s">
        <v>285</v>
      </c>
      <c r="D84" s="10" t="s">
        <v>588</v>
      </c>
      <c r="E84" s="10" t="s">
        <v>358</v>
      </c>
      <c r="F84" s="10">
        <v>9</v>
      </c>
      <c r="G84" s="10">
        <v>1144.99</v>
      </c>
      <c r="H84" s="10">
        <v>0</v>
      </c>
      <c r="I84" s="10">
        <v>0</v>
      </c>
      <c r="J84" s="10">
        <v>0</v>
      </c>
      <c r="K84" s="10">
        <v>132.94</v>
      </c>
      <c r="L84" s="10">
        <v>0</v>
      </c>
      <c r="M84" s="10">
        <v>130.51</v>
      </c>
      <c r="N84" s="10">
        <v>130.57</v>
      </c>
      <c r="O84" s="10">
        <v>130.18</v>
      </c>
      <c r="P84" s="10">
        <v>96.43</v>
      </c>
      <c r="Q84" s="10">
        <v>0</v>
      </c>
      <c r="R84" s="10">
        <v>134.78</v>
      </c>
      <c r="S84" s="10">
        <v>126.77</v>
      </c>
      <c r="T84" s="10">
        <v>0</v>
      </c>
      <c r="U84" s="10">
        <v>132.69</v>
      </c>
      <c r="V84" s="10">
        <v>0</v>
      </c>
      <c r="W84" s="10">
        <v>0</v>
      </c>
      <c r="X84" s="10">
        <v>130.12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133.86000000000001</v>
      </c>
      <c r="AK84" s="10">
        <v>1144.99</v>
      </c>
      <c r="AL84" s="10">
        <v>78</v>
      </c>
      <c r="AM84">
        <v>78</v>
      </c>
    </row>
    <row r="85" spans="1:39" x14ac:dyDescent="0.25">
      <c r="A85" s="10" t="s">
        <v>391</v>
      </c>
      <c r="B85" s="10">
        <v>79</v>
      </c>
      <c r="C85" s="10" t="s">
        <v>91</v>
      </c>
      <c r="D85" s="10" t="s">
        <v>92</v>
      </c>
      <c r="E85" s="10" t="s">
        <v>386</v>
      </c>
      <c r="F85" s="10">
        <v>9</v>
      </c>
      <c r="G85" s="10">
        <v>1135.73</v>
      </c>
      <c r="H85" s="10">
        <v>130.87</v>
      </c>
      <c r="I85" s="10">
        <v>126.49</v>
      </c>
      <c r="J85" s="10">
        <v>127.03</v>
      </c>
      <c r="K85" s="10">
        <v>129.9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124.28</v>
      </c>
      <c r="S85" s="10">
        <v>118.74</v>
      </c>
      <c r="T85" s="10">
        <v>126.08</v>
      </c>
      <c r="U85" s="10">
        <v>129.04</v>
      </c>
      <c r="V85" s="10">
        <v>0</v>
      </c>
      <c r="W85" s="10">
        <v>0</v>
      </c>
      <c r="X85" s="10">
        <v>123.3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130.38999999999999</v>
      </c>
      <c r="AK85" s="10">
        <v>1135.73</v>
      </c>
      <c r="AL85" s="10">
        <v>79</v>
      </c>
      <c r="AM85">
        <v>79</v>
      </c>
    </row>
    <row r="86" spans="1:39" x14ac:dyDescent="0.25">
      <c r="A86" s="10" t="s">
        <v>391</v>
      </c>
      <c r="B86" s="10">
        <v>80</v>
      </c>
      <c r="C86" s="10" t="s">
        <v>591</v>
      </c>
      <c r="D86" s="10" t="s">
        <v>592</v>
      </c>
      <c r="E86" s="10" t="s">
        <v>370</v>
      </c>
      <c r="F86" s="10">
        <v>8</v>
      </c>
      <c r="G86" s="10">
        <v>1119.18</v>
      </c>
      <c r="H86" s="10">
        <v>0</v>
      </c>
      <c r="I86" s="10">
        <v>145.55000000000001</v>
      </c>
      <c r="J86" s="10">
        <v>146.94999999999999</v>
      </c>
      <c r="K86" s="10">
        <v>145.77000000000001</v>
      </c>
      <c r="L86" s="10">
        <v>137.44</v>
      </c>
      <c r="M86" s="10">
        <v>135.05000000000001</v>
      </c>
      <c r="N86" s="10">
        <v>0</v>
      </c>
      <c r="O86" s="10">
        <v>135.55000000000001</v>
      </c>
      <c r="P86" s="10">
        <v>135.4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137.47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146.36000000000001</v>
      </c>
      <c r="AK86" s="10">
        <v>1119.18</v>
      </c>
      <c r="AL86" s="10">
        <v>80</v>
      </c>
      <c r="AM86">
        <v>80</v>
      </c>
    </row>
    <row r="87" spans="1:39" x14ac:dyDescent="0.25">
      <c r="A87" s="10" t="s">
        <v>391</v>
      </c>
      <c r="B87" s="10">
        <v>81</v>
      </c>
      <c r="C87" s="10" t="s">
        <v>499</v>
      </c>
      <c r="D87" s="10" t="s">
        <v>30</v>
      </c>
      <c r="E87" s="10" t="s">
        <v>386</v>
      </c>
      <c r="F87" s="10">
        <v>9</v>
      </c>
      <c r="G87" s="10">
        <v>1115.3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129.13</v>
      </c>
      <c r="P87" s="10">
        <v>122.34</v>
      </c>
      <c r="Q87" s="10">
        <v>125.55</v>
      </c>
      <c r="R87" s="10">
        <v>119.51</v>
      </c>
      <c r="S87" s="10">
        <v>0</v>
      </c>
      <c r="T87" s="10">
        <v>0</v>
      </c>
      <c r="U87" s="10">
        <v>0</v>
      </c>
      <c r="V87" s="10">
        <v>124.95</v>
      </c>
      <c r="W87" s="10">
        <v>125.99</v>
      </c>
      <c r="X87" s="10">
        <v>119.24</v>
      </c>
      <c r="Y87" s="10">
        <v>122.63</v>
      </c>
      <c r="Z87" s="10">
        <v>125.96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127.56</v>
      </c>
      <c r="AK87" s="10">
        <v>1115.3</v>
      </c>
      <c r="AL87" s="10">
        <v>81</v>
      </c>
      <c r="AM87">
        <v>81</v>
      </c>
    </row>
    <row r="88" spans="1:39" x14ac:dyDescent="0.25">
      <c r="A88" s="10" t="s">
        <v>391</v>
      </c>
      <c r="B88" s="10">
        <v>82</v>
      </c>
      <c r="C88" s="10" t="s">
        <v>255</v>
      </c>
      <c r="D88" s="10" t="s">
        <v>256</v>
      </c>
      <c r="E88" s="10" t="s">
        <v>358</v>
      </c>
      <c r="F88" s="10">
        <v>9</v>
      </c>
      <c r="G88" s="10">
        <v>1093.42</v>
      </c>
      <c r="H88" s="10">
        <v>124.69</v>
      </c>
      <c r="I88" s="10">
        <v>126.4</v>
      </c>
      <c r="J88" s="10">
        <v>126.48</v>
      </c>
      <c r="K88" s="10">
        <v>94.44</v>
      </c>
      <c r="L88" s="10">
        <v>121.44</v>
      </c>
      <c r="M88" s="10">
        <v>0</v>
      </c>
      <c r="N88" s="10">
        <v>130.6</v>
      </c>
      <c r="O88" s="10">
        <v>0</v>
      </c>
      <c r="P88" s="10">
        <v>127.8</v>
      </c>
      <c r="Q88" s="10">
        <v>0</v>
      </c>
      <c r="R88" s="10">
        <v>0</v>
      </c>
      <c r="S88" s="10">
        <v>122.86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118.71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129.19999999999999</v>
      </c>
      <c r="AK88" s="10">
        <v>1093.42</v>
      </c>
      <c r="AL88" s="10">
        <v>82</v>
      </c>
      <c r="AM88">
        <v>82</v>
      </c>
    </row>
    <row r="89" spans="1:39" x14ac:dyDescent="0.25">
      <c r="A89" s="10" t="s">
        <v>391</v>
      </c>
      <c r="B89" s="10">
        <v>83</v>
      </c>
      <c r="C89" s="10" t="s">
        <v>289</v>
      </c>
      <c r="D89" s="10" t="s">
        <v>290</v>
      </c>
      <c r="E89" s="10" t="s">
        <v>363</v>
      </c>
      <c r="F89" s="10">
        <v>9</v>
      </c>
      <c r="G89" s="10">
        <v>1083.21</v>
      </c>
      <c r="H89" s="10">
        <v>0</v>
      </c>
      <c r="I89" s="10">
        <v>0</v>
      </c>
      <c r="J89" s="10">
        <v>0</v>
      </c>
      <c r="K89" s="10">
        <v>127.34</v>
      </c>
      <c r="L89" s="10">
        <v>0</v>
      </c>
      <c r="M89" s="10">
        <v>0</v>
      </c>
      <c r="N89" s="10">
        <v>0</v>
      </c>
      <c r="O89" s="10">
        <v>126.62</v>
      </c>
      <c r="P89" s="10">
        <v>0</v>
      </c>
      <c r="Q89" s="10">
        <v>123.77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119.02</v>
      </c>
      <c r="Z89" s="10">
        <v>0</v>
      </c>
      <c r="AA89" s="10">
        <v>0</v>
      </c>
      <c r="AB89" s="10">
        <v>116.23</v>
      </c>
      <c r="AC89" s="10">
        <v>126.88</v>
      </c>
      <c r="AD89" s="10">
        <v>125.79</v>
      </c>
      <c r="AE89" s="10">
        <v>97.06</v>
      </c>
      <c r="AF89" s="10">
        <v>0</v>
      </c>
      <c r="AG89" s="10">
        <v>120.5</v>
      </c>
      <c r="AH89" s="10">
        <v>0</v>
      </c>
      <c r="AI89" s="10">
        <v>0</v>
      </c>
      <c r="AJ89" s="10">
        <v>127.11</v>
      </c>
      <c r="AK89" s="10">
        <v>1083.21</v>
      </c>
      <c r="AL89" s="10">
        <v>83</v>
      </c>
      <c r="AM89">
        <v>83</v>
      </c>
    </row>
    <row r="90" spans="1:39" x14ac:dyDescent="0.25">
      <c r="A90" s="10" t="s">
        <v>391</v>
      </c>
      <c r="B90" s="10">
        <v>84</v>
      </c>
      <c r="C90" s="10" t="s">
        <v>68</v>
      </c>
      <c r="D90" s="10" t="s">
        <v>231</v>
      </c>
      <c r="E90" s="10" t="s">
        <v>368</v>
      </c>
      <c r="F90" s="10">
        <v>9</v>
      </c>
      <c r="G90" s="10">
        <v>1082.04</v>
      </c>
      <c r="H90" s="10">
        <v>119.54</v>
      </c>
      <c r="I90" s="10">
        <v>120.9</v>
      </c>
      <c r="J90" s="10">
        <v>0</v>
      </c>
      <c r="K90" s="10">
        <v>115.03</v>
      </c>
      <c r="L90" s="10">
        <v>120.49</v>
      </c>
      <c r="M90" s="10">
        <v>0</v>
      </c>
      <c r="N90" s="10">
        <v>0</v>
      </c>
      <c r="O90" s="10">
        <v>119.21</v>
      </c>
      <c r="P90" s="10">
        <v>116.99</v>
      </c>
      <c r="Q90" s="10">
        <v>0</v>
      </c>
      <c r="R90" s="10">
        <v>119.66</v>
      </c>
      <c r="S90" s="10">
        <v>0</v>
      </c>
      <c r="T90" s="10">
        <v>0</v>
      </c>
      <c r="U90" s="10">
        <v>0</v>
      </c>
      <c r="V90" s="10">
        <v>131.91999999999999</v>
      </c>
      <c r="W90" s="10">
        <v>118.3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126.41</v>
      </c>
      <c r="AK90" s="10">
        <v>1082.04</v>
      </c>
      <c r="AL90" s="10">
        <v>84</v>
      </c>
      <c r="AM90">
        <v>84</v>
      </c>
    </row>
    <row r="91" spans="1:39" x14ac:dyDescent="0.25">
      <c r="A91" s="10" t="s">
        <v>391</v>
      </c>
      <c r="B91" s="10">
        <v>85</v>
      </c>
      <c r="C91" s="10" t="s">
        <v>245</v>
      </c>
      <c r="D91" s="10" t="s">
        <v>167</v>
      </c>
      <c r="E91" s="10" t="s">
        <v>358</v>
      </c>
      <c r="F91" s="10">
        <v>9</v>
      </c>
      <c r="G91" s="10">
        <v>1079</v>
      </c>
      <c r="H91" s="10">
        <v>0</v>
      </c>
      <c r="I91" s="10">
        <v>118.81</v>
      </c>
      <c r="J91" s="10">
        <v>0</v>
      </c>
      <c r="K91" s="10">
        <v>117.77</v>
      </c>
      <c r="L91" s="10">
        <v>117.85</v>
      </c>
      <c r="M91" s="10">
        <v>0</v>
      </c>
      <c r="N91" s="10">
        <v>118.35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121.9</v>
      </c>
      <c r="U91" s="10">
        <v>0</v>
      </c>
      <c r="V91" s="10">
        <v>126.81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117.09</v>
      </c>
      <c r="AD91" s="10">
        <v>116.06</v>
      </c>
      <c r="AE91" s="10">
        <v>0</v>
      </c>
      <c r="AF91" s="10">
        <v>0</v>
      </c>
      <c r="AG91" s="10">
        <v>0</v>
      </c>
      <c r="AH91" s="10">
        <v>124.36</v>
      </c>
      <c r="AI91" s="10">
        <v>1</v>
      </c>
      <c r="AJ91" s="10">
        <v>124.36</v>
      </c>
      <c r="AK91" s="10">
        <v>1079</v>
      </c>
      <c r="AL91" s="10">
        <v>85</v>
      </c>
      <c r="AM91">
        <v>85</v>
      </c>
    </row>
    <row r="92" spans="1:39" x14ac:dyDescent="0.25">
      <c r="A92" s="10" t="s">
        <v>391</v>
      </c>
      <c r="B92" s="10">
        <v>86</v>
      </c>
      <c r="C92" s="10" t="s">
        <v>424</v>
      </c>
      <c r="D92" s="10" t="s">
        <v>425</v>
      </c>
      <c r="E92" s="10" t="s">
        <v>567</v>
      </c>
      <c r="F92" s="10">
        <v>8</v>
      </c>
      <c r="G92" s="10">
        <v>1065.51</v>
      </c>
      <c r="H92" s="10">
        <v>147.66</v>
      </c>
      <c r="I92" s="10">
        <v>148.16999999999999</v>
      </c>
      <c r="J92" s="10">
        <v>145.52000000000001</v>
      </c>
      <c r="K92" s="10">
        <v>95.83</v>
      </c>
      <c r="L92" s="10">
        <v>0</v>
      </c>
      <c r="M92" s="10">
        <v>0</v>
      </c>
      <c r="N92" s="10">
        <v>0</v>
      </c>
      <c r="O92" s="10">
        <v>144.69999999999999</v>
      </c>
      <c r="P92" s="10">
        <v>121.54</v>
      </c>
      <c r="Q92" s="10">
        <v>0</v>
      </c>
      <c r="R92" s="10">
        <v>119.2</v>
      </c>
      <c r="S92" s="10">
        <v>0</v>
      </c>
      <c r="T92" s="10">
        <v>142.88999999999999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147.91999999999999</v>
      </c>
      <c r="AK92" s="10">
        <v>1065.51</v>
      </c>
      <c r="AL92" s="10">
        <v>86</v>
      </c>
      <c r="AM92">
        <v>86</v>
      </c>
    </row>
    <row r="93" spans="1:39" x14ac:dyDescent="0.25">
      <c r="A93" s="10" t="s">
        <v>391</v>
      </c>
      <c r="B93" s="10">
        <v>87</v>
      </c>
      <c r="C93" s="10" t="s">
        <v>468</v>
      </c>
      <c r="D93" s="10" t="s">
        <v>278</v>
      </c>
      <c r="E93" s="10" t="s">
        <v>367</v>
      </c>
      <c r="F93" s="10">
        <v>8</v>
      </c>
      <c r="G93" s="10">
        <v>1038.5999999999999</v>
      </c>
      <c r="H93" s="10">
        <v>0</v>
      </c>
      <c r="I93" s="10">
        <v>0</v>
      </c>
      <c r="J93" s="10">
        <v>0</v>
      </c>
      <c r="K93" s="10">
        <v>133.72999999999999</v>
      </c>
      <c r="L93" s="10">
        <v>0</v>
      </c>
      <c r="M93" s="10">
        <v>130.19999999999999</v>
      </c>
      <c r="N93" s="10">
        <v>0</v>
      </c>
      <c r="O93" s="10">
        <v>0</v>
      </c>
      <c r="P93" s="10">
        <v>0</v>
      </c>
      <c r="Q93" s="10">
        <v>81.25</v>
      </c>
      <c r="R93" s="10">
        <v>0</v>
      </c>
      <c r="S93" s="10">
        <v>0</v>
      </c>
      <c r="T93" s="10">
        <v>132.58000000000001</v>
      </c>
      <c r="U93" s="10">
        <v>0</v>
      </c>
      <c r="V93" s="10">
        <v>0</v>
      </c>
      <c r="W93" s="10">
        <v>0</v>
      </c>
      <c r="X93" s="10">
        <v>0</v>
      </c>
      <c r="Y93" s="10">
        <v>130.61000000000001</v>
      </c>
      <c r="Z93" s="10">
        <v>146.66</v>
      </c>
      <c r="AA93" s="10">
        <v>0</v>
      </c>
      <c r="AB93" s="10">
        <v>0</v>
      </c>
      <c r="AC93" s="10">
        <v>141.58000000000001</v>
      </c>
      <c r="AD93" s="10">
        <v>141.99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144.33000000000001</v>
      </c>
      <c r="AK93" s="10">
        <v>1038.5999999999999</v>
      </c>
      <c r="AL93" s="10">
        <v>87</v>
      </c>
      <c r="AM93">
        <v>87</v>
      </c>
    </row>
    <row r="94" spans="1:39" x14ac:dyDescent="0.25">
      <c r="A94" s="10" t="s">
        <v>392</v>
      </c>
      <c r="B94" s="10">
        <v>88</v>
      </c>
      <c r="C94" s="10" t="s">
        <v>129</v>
      </c>
      <c r="D94" s="10" t="s">
        <v>130</v>
      </c>
      <c r="E94" s="10" t="s">
        <v>457</v>
      </c>
      <c r="F94" s="10">
        <v>9</v>
      </c>
      <c r="G94" s="10">
        <v>1032.31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114.43</v>
      </c>
      <c r="P94" s="10">
        <v>112.51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114.44</v>
      </c>
      <c r="W94" s="10">
        <v>110.66</v>
      </c>
      <c r="X94" s="10">
        <v>116.21</v>
      </c>
      <c r="Y94" s="10">
        <v>0</v>
      </c>
      <c r="Z94" s="10">
        <v>111.16</v>
      </c>
      <c r="AA94" s="10">
        <v>115.55</v>
      </c>
      <c r="AB94" s="10">
        <v>0</v>
      </c>
      <c r="AC94" s="10">
        <v>0</v>
      </c>
      <c r="AD94" s="10">
        <v>0</v>
      </c>
      <c r="AE94" s="10">
        <v>120.35</v>
      </c>
      <c r="AF94" s="10">
        <v>0</v>
      </c>
      <c r="AG94" s="10">
        <v>117</v>
      </c>
      <c r="AH94" s="10">
        <v>0</v>
      </c>
      <c r="AI94" s="10">
        <v>0</v>
      </c>
      <c r="AJ94" s="10">
        <v>118.68</v>
      </c>
      <c r="AK94" s="10">
        <v>1032.31</v>
      </c>
      <c r="AL94" s="10">
        <v>88</v>
      </c>
      <c r="AM94">
        <v>88</v>
      </c>
    </row>
    <row r="95" spans="1:39" x14ac:dyDescent="0.25">
      <c r="A95" s="10" t="s">
        <v>391</v>
      </c>
      <c r="B95" s="10">
        <v>89</v>
      </c>
      <c r="C95" s="10" t="s">
        <v>180</v>
      </c>
      <c r="D95" s="10" t="s">
        <v>181</v>
      </c>
      <c r="E95" s="10" t="s">
        <v>606</v>
      </c>
      <c r="F95" s="10">
        <v>8</v>
      </c>
      <c r="G95" s="10">
        <v>1025.69</v>
      </c>
      <c r="H95" s="10">
        <v>130.52000000000001</v>
      </c>
      <c r="I95" s="10">
        <v>0</v>
      </c>
      <c r="J95" s="10">
        <v>0</v>
      </c>
      <c r="K95" s="10">
        <v>129.88999999999999</v>
      </c>
      <c r="L95" s="10">
        <v>124.57</v>
      </c>
      <c r="M95" s="10">
        <v>0</v>
      </c>
      <c r="N95" s="10">
        <v>0</v>
      </c>
      <c r="O95" s="10">
        <v>130.12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131.86000000000001</v>
      </c>
      <c r="V95" s="10">
        <v>0</v>
      </c>
      <c r="W95" s="10">
        <v>0</v>
      </c>
      <c r="X95" s="10">
        <v>0</v>
      </c>
      <c r="Y95" s="10">
        <v>0</v>
      </c>
      <c r="Z95" s="10">
        <v>119.63</v>
      </c>
      <c r="AA95" s="10">
        <v>0</v>
      </c>
      <c r="AB95" s="10">
        <v>0</v>
      </c>
      <c r="AC95" s="10">
        <v>0</v>
      </c>
      <c r="AD95" s="10">
        <v>0</v>
      </c>
      <c r="AE95" s="10">
        <v>133.03</v>
      </c>
      <c r="AF95" s="10">
        <v>0</v>
      </c>
      <c r="AG95" s="10">
        <v>126.07</v>
      </c>
      <c r="AH95" s="10">
        <v>0</v>
      </c>
      <c r="AI95" s="10">
        <v>0</v>
      </c>
      <c r="AJ95" s="10">
        <v>132.44999999999999</v>
      </c>
      <c r="AK95" s="10">
        <v>1025.69</v>
      </c>
      <c r="AL95" s="10">
        <v>89</v>
      </c>
      <c r="AM95">
        <v>89</v>
      </c>
    </row>
    <row r="96" spans="1:39" x14ac:dyDescent="0.25">
      <c r="A96" s="10" t="s">
        <v>392</v>
      </c>
      <c r="B96" s="10">
        <v>90</v>
      </c>
      <c r="C96" s="10" t="s">
        <v>186</v>
      </c>
      <c r="D96" s="10" t="s">
        <v>119</v>
      </c>
      <c r="E96" s="10" t="s">
        <v>417</v>
      </c>
      <c r="F96" s="10">
        <v>8</v>
      </c>
      <c r="G96" s="10">
        <v>1018.09</v>
      </c>
      <c r="H96" s="10">
        <v>0</v>
      </c>
      <c r="I96" s="10">
        <v>0</v>
      </c>
      <c r="J96" s="10">
        <v>127.9</v>
      </c>
      <c r="K96" s="10">
        <v>131.02000000000001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127.21</v>
      </c>
      <c r="R96" s="10">
        <v>126.29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125.94</v>
      </c>
      <c r="Z96" s="10">
        <v>124.28</v>
      </c>
      <c r="AA96" s="10">
        <v>126.84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128.61000000000001</v>
      </c>
      <c r="AH96" s="10">
        <v>0</v>
      </c>
      <c r="AI96" s="10">
        <v>0</v>
      </c>
      <c r="AJ96" s="10">
        <v>129.82</v>
      </c>
      <c r="AK96" s="10">
        <v>1018.09</v>
      </c>
      <c r="AL96" s="10">
        <v>90</v>
      </c>
      <c r="AM96">
        <v>90</v>
      </c>
    </row>
    <row r="97" spans="1:39" x14ac:dyDescent="0.25">
      <c r="A97" s="10" t="s">
        <v>392</v>
      </c>
      <c r="B97" s="10">
        <v>91</v>
      </c>
      <c r="C97" s="10" t="s">
        <v>291</v>
      </c>
      <c r="D97" s="10" t="s">
        <v>436</v>
      </c>
      <c r="E97" s="10" t="s">
        <v>417</v>
      </c>
      <c r="F97" s="10">
        <v>8</v>
      </c>
      <c r="G97" s="10">
        <v>1017.58</v>
      </c>
      <c r="H97" s="10">
        <v>130.5</v>
      </c>
      <c r="I97" s="10">
        <v>125.47</v>
      </c>
      <c r="J97" s="10">
        <v>125.05</v>
      </c>
      <c r="K97" s="10">
        <v>127.95</v>
      </c>
      <c r="L97" s="10">
        <v>124.02</v>
      </c>
      <c r="M97" s="10">
        <v>0</v>
      </c>
      <c r="N97" s="10">
        <v>0</v>
      </c>
      <c r="O97" s="10">
        <v>130.19</v>
      </c>
      <c r="P97" s="10">
        <v>0</v>
      </c>
      <c r="Q97" s="10">
        <v>0</v>
      </c>
      <c r="R97" s="10">
        <v>128.07</v>
      </c>
      <c r="S97" s="10">
        <v>0</v>
      </c>
      <c r="T97" s="10">
        <v>0</v>
      </c>
      <c r="U97" s="10">
        <v>126.33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130.35</v>
      </c>
      <c r="AK97" s="10">
        <v>1017.58</v>
      </c>
      <c r="AL97" s="10">
        <v>91</v>
      </c>
      <c r="AM97">
        <v>91</v>
      </c>
    </row>
    <row r="98" spans="1:39" x14ac:dyDescent="0.25">
      <c r="A98" s="10" t="s">
        <v>391</v>
      </c>
      <c r="B98" s="10">
        <v>92</v>
      </c>
      <c r="C98" s="10" t="s">
        <v>305</v>
      </c>
      <c r="D98" s="10" t="s">
        <v>308</v>
      </c>
      <c r="E98" s="10" t="s">
        <v>375</v>
      </c>
      <c r="F98" s="10">
        <v>7</v>
      </c>
      <c r="G98" s="10">
        <v>1009.57</v>
      </c>
      <c r="H98" s="10">
        <v>0</v>
      </c>
      <c r="I98" s="10">
        <v>143.88999999999999</v>
      </c>
      <c r="J98" s="10">
        <v>0</v>
      </c>
      <c r="K98" s="10">
        <v>0</v>
      </c>
      <c r="L98" s="10">
        <v>0</v>
      </c>
      <c r="M98" s="10">
        <v>147.19</v>
      </c>
      <c r="N98" s="10">
        <v>139.83000000000001</v>
      </c>
      <c r="O98" s="10">
        <v>0</v>
      </c>
      <c r="P98" s="10">
        <v>0</v>
      </c>
      <c r="Q98" s="10">
        <v>141.38</v>
      </c>
      <c r="R98" s="10">
        <v>0</v>
      </c>
      <c r="S98" s="10">
        <v>148.38</v>
      </c>
      <c r="T98" s="10">
        <v>144.49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144.41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147.79</v>
      </c>
      <c r="AK98" s="10">
        <v>1009.57</v>
      </c>
      <c r="AL98" s="10">
        <v>92</v>
      </c>
      <c r="AM98">
        <v>92</v>
      </c>
    </row>
    <row r="99" spans="1:39" x14ac:dyDescent="0.25">
      <c r="A99" s="10" t="s">
        <v>391</v>
      </c>
      <c r="B99" s="10">
        <v>93</v>
      </c>
      <c r="C99" s="10" t="s">
        <v>324</v>
      </c>
      <c r="D99" s="10" t="s">
        <v>167</v>
      </c>
      <c r="E99" s="10" t="s">
        <v>364</v>
      </c>
      <c r="F99" s="10">
        <v>7</v>
      </c>
      <c r="G99" s="10">
        <v>991.71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147.88999999999999</v>
      </c>
      <c r="W99" s="10">
        <v>143.41999999999999</v>
      </c>
      <c r="X99" s="10">
        <v>0</v>
      </c>
      <c r="Y99" s="10">
        <v>0</v>
      </c>
      <c r="Z99" s="10">
        <v>0</v>
      </c>
      <c r="AA99" s="10">
        <v>143.58000000000001</v>
      </c>
      <c r="AB99" s="10">
        <v>132.69</v>
      </c>
      <c r="AC99" s="10">
        <v>134.6</v>
      </c>
      <c r="AD99" s="10">
        <v>0</v>
      </c>
      <c r="AE99" s="10">
        <v>0</v>
      </c>
      <c r="AF99" s="10">
        <v>148.5</v>
      </c>
      <c r="AG99" s="10">
        <v>141.03</v>
      </c>
      <c r="AH99" s="10">
        <v>0</v>
      </c>
      <c r="AI99" s="10">
        <v>0</v>
      </c>
      <c r="AJ99" s="10">
        <v>148.19999999999999</v>
      </c>
      <c r="AK99" s="10">
        <v>991.71</v>
      </c>
      <c r="AL99" s="10">
        <v>93</v>
      </c>
      <c r="AM99">
        <v>93</v>
      </c>
    </row>
    <row r="100" spans="1:39" x14ac:dyDescent="0.25">
      <c r="A100" s="10" t="s">
        <v>391</v>
      </c>
      <c r="B100" s="10">
        <v>94</v>
      </c>
      <c r="C100" s="10" t="s">
        <v>309</v>
      </c>
      <c r="D100" s="10" t="s">
        <v>79</v>
      </c>
      <c r="E100" s="10" t="s">
        <v>923</v>
      </c>
      <c r="F100" s="10">
        <v>8</v>
      </c>
      <c r="G100" s="10">
        <v>980.28</v>
      </c>
      <c r="H100" s="10">
        <v>139.72999999999999</v>
      </c>
      <c r="I100" s="10">
        <v>0</v>
      </c>
      <c r="J100" s="10">
        <v>0</v>
      </c>
      <c r="K100" s="10">
        <v>139.15</v>
      </c>
      <c r="L100" s="10">
        <v>55.88</v>
      </c>
      <c r="M100" s="10">
        <v>0</v>
      </c>
      <c r="N100" s="10">
        <v>0</v>
      </c>
      <c r="O100" s="10">
        <v>0</v>
      </c>
      <c r="P100" s="10">
        <v>0</v>
      </c>
      <c r="Q100" s="10">
        <v>133.01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142.81</v>
      </c>
      <c r="Y100" s="10">
        <v>136.01</v>
      </c>
      <c r="Z100" s="10">
        <v>0</v>
      </c>
      <c r="AA100" s="10">
        <v>100</v>
      </c>
      <c r="AB100" s="10">
        <v>133.69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141.27000000000001</v>
      </c>
      <c r="AK100" s="10">
        <v>980.28</v>
      </c>
      <c r="AL100" s="10">
        <v>94</v>
      </c>
      <c r="AM100">
        <v>94</v>
      </c>
    </row>
    <row r="101" spans="1:39" x14ac:dyDescent="0.25">
      <c r="A101" s="10" t="s">
        <v>391</v>
      </c>
      <c r="B101" s="10">
        <v>95</v>
      </c>
      <c r="C101" s="10" t="s">
        <v>287</v>
      </c>
      <c r="D101" s="10" t="s">
        <v>288</v>
      </c>
      <c r="E101" s="10" t="s">
        <v>371</v>
      </c>
      <c r="F101" s="10">
        <v>8</v>
      </c>
      <c r="G101" s="10">
        <v>970.68</v>
      </c>
      <c r="H101" s="10">
        <v>0</v>
      </c>
      <c r="I101" s="10">
        <v>125.55</v>
      </c>
      <c r="J101" s="10">
        <v>126.21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96.43</v>
      </c>
      <c r="R101" s="10">
        <v>0</v>
      </c>
      <c r="S101" s="10">
        <v>120.79</v>
      </c>
      <c r="T101" s="10">
        <v>125.6</v>
      </c>
      <c r="U101" s="10">
        <v>0</v>
      </c>
      <c r="V101" s="10">
        <v>126.48</v>
      </c>
      <c r="W101" s="10">
        <v>125.33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124.29</v>
      </c>
      <c r="AH101" s="10">
        <v>0</v>
      </c>
      <c r="AI101" s="10">
        <v>0</v>
      </c>
      <c r="AJ101" s="10">
        <v>126.35</v>
      </c>
      <c r="AK101" s="10">
        <v>970.68</v>
      </c>
      <c r="AL101" s="10">
        <v>95</v>
      </c>
      <c r="AM101">
        <v>95</v>
      </c>
    </row>
    <row r="102" spans="1:39" x14ac:dyDescent="0.25">
      <c r="A102" s="10" t="s">
        <v>391</v>
      </c>
      <c r="B102" s="10">
        <v>96</v>
      </c>
      <c r="C102" s="10" t="s">
        <v>69</v>
      </c>
      <c r="D102" s="10" t="s">
        <v>70</v>
      </c>
      <c r="E102" s="10" t="s">
        <v>359</v>
      </c>
      <c r="F102" s="10">
        <v>7</v>
      </c>
      <c r="G102" s="10">
        <v>940.98</v>
      </c>
      <c r="H102" s="10">
        <v>0</v>
      </c>
      <c r="I102" s="10">
        <v>121.32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134.19</v>
      </c>
      <c r="P102" s="10">
        <v>134.41</v>
      </c>
      <c r="Q102" s="10">
        <v>0</v>
      </c>
      <c r="R102" s="10">
        <v>0</v>
      </c>
      <c r="S102" s="10">
        <v>134.11000000000001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135.47999999999999</v>
      </c>
      <c r="AA102" s="10">
        <v>0</v>
      </c>
      <c r="AB102" s="10">
        <v>0</v>
      </c>
      <c r="AC102" s="10">
        <v>134.97999999999999</v>
      </c>
      <c r="AD102" s="10">
        <v>0</v>
      </c>
      <c r="AE102" s="10">
        <v>146.49</v>
      </c>
      <c r="AF102" s="10">
        <v>0</v>
      </c>
      <c r="AG102" s="10">
        <v>0</v>
      </c>
      <c r="AH102" s="10">
        <v>0</v>
      </c>
      <c r="AI102" s="10">
        <v>0</v>
      </c>
      <c r="AJ102" s="10">
        <v>140.99</v>
      </c>
      <c r="AK102" s="10">
        <v>940.98</v>
      </c>
      <c r="AL102" s="10">
        <v>96</v>
      </c>
      <c r="AM102">
        <v>96</v>
      </c>
    </row>
    <row r="103" spans="1:39" x14ac:dyDescent="0.25">
      <c r="A103" s="10" t="s">
        <v>391</v>
      </c>
      <c r="B103" s="10">
        <v>97</v>
      </c>
      <c r="C103" s="10" t="s">
        <v>235</v>
      </c>
      <c r="D103" s="10" t="s">
        <v>137</v>
      </c>
      <c r="E103" s="10" t="s">
        <v>364</v>
      </c>
      <c r="F103" s="10">
        <v>7</v>
      </c>
      <c r="G103" s="10">
        <v>938.94</v>
      </c>
      <c r="H103" s="10">
        <v>0</v>
      </c>
      <c r="I103" s="10">
        <v>0</v>
      </c>
      <c r="J103" s="10">
        <v>0</v>
      </c>
      <c r="K103" s="10">
        <v>134.57</v>
      </c>
      <c r="L103" s="10">
        <v>0</v>
      </c>
      <c r="M103" s="10">
        <v>0</v>
      </c>
      <c r="N103" s="10">
        <v>0</v>
      </c>
      <c r="O103" s="10">
        <v>132.85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131.16999999999999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134.53</v>
      </c>
      <c r="AB103" s="10">
        <v>130.65</v>
      </c>
      <c r="AC103" s="10">
        <v>132.94999999999999</v>
      </c>
      <c r="AD103" s="10">
        <v>142.22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138.4</v>
      </c>
      <c r="AK103" s="10">
        <v>938.94</v>
      </c>
      <c r="AL103" s="10">
        <v>97</v>
      </c>
      <c r="AM103">
        <v>97</v>
      </c>
    </row>
    <row r="104" spans="1:39" x14ac:dyDescent="0.25">
      <c r="A104" s="10" t="s">
        <v>391</v>
      </c>
      <c r="B104" s="10">
        <v>98</v>
      </c>
      <c r="C104" s="10" t="s">
        <v>55</v>
      </c>
      <c r="D104" s="10" t="s">
        <v>56</v>
      </c>
      <c r="E104" s="10" t="s">
        <v>364</v>
      </c>
      <c r="F104" s="10">
        <v>7</v>
      </c>
      <c r="G104" s="10">
        <v>933.54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125.92</v>
      </c>
      <c r="Q104" s="10">
        <v>131.80000000000001</v>
      </c>
      <c r="R104" s="10">
        <v>0</v>
      </c>
      <c r="S104" s="10">
        <v>0</v>
      </c>
      <c r="T104" s="10">
        <v>128.26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138.77000000000001</v>
      </c>
      <c r="AA104" s="10">
        <v>134.03</v>
      </c>
      <c r="AB104" s="10">
        <v>0</v>
      </c>
      <c r="AC104" s="10">
        <v>137.80000000000001</v>
      </c>
      <c r="AD104" s="10">
        <v>136.96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138.29</v>
      </c>
      <c r="AK104" s="10">
        <v>933.54</v>
      </c>
      <c r="AL104" s="10">
        <v>98</v>
      </c>
      <c r="AM104">
        <v>98</v>
      </c>
    </row>
    <row r="105" spans="1:39" x14ac:dyDescent="0.25">
      <c r="A105" s="10" t="s">
        <v>391</v>
      </c>
      <c r="B105" s="10">
        <v>99</v>
      </c>
      <c r="C105" s="10" t="s">
        <v>104</v>
      </c>
      <c r="D105" s="10" t="s">
        <v>734</v>
      </c>
      <c r="E105" s="10" t="s">
        <v>386</v>
      </c>
      <c r="F105" s="10">
        <v>8</v>
      </c>
      <c r="G105" s="10">
        <v>930.78</v>
      </c>
      <c r="H105" s="10">
        <v>0</v>
      </c>
      <c r="I105" s="10">
        <v>113.86</v>
      </c>
      <c r="J105" s="10">
        <v>113.41</v>
      </c>
      <c r="K105" s="10">
        <v>0</v>
      </c>
      <c r="L105" s="10">
        <v>0</v>
      </c>
      <c r="M105" s="10">
        <v>0</v>
      </c>
      <c r="N105" s="10">
        <v>119.78</v>
      </c>
      <c r="O105" s="10">
        <v>0</v>
      </c>
      <c r="P105" s="10">
        <v>0</v>
      </c>
      <c r="Q105" s="10">
        <v>0</v>
      </c>
      <c r="R105" s="10">
        <v>112.07</v>
      </c>
      <c r="S105" s="10">
        <v>0</v>
      </c>
      <c r="T105" s="10">
        <v>0</v>
      </c>
      <c r="U105" s="10">
        <v>118.08</v>
      </c>
      <c r="V105" s="10">
        <v>0</v>
      </c>
      <c r="W105" s="10">
        <v>0</v>
      </c>
      <c r="X105" s="10">
        <v>0</v>
      </c>
      <c r="Y105" s="10">
        <v>0</v>
      </c>
      <c r="Z105" s="10">
        <v>126.68</v>
      </c>
      <c r="AA105" s="10">
        <v>116.23</v>
      </c>
      <c r="AB105" s="10">
        <v>110.67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123.23</v>
      </c>
      <c r="AK105" s="10">
        <v>930.78</v>
      </c>
      <c r="AL105" s="10">
        <v>99</v>
      </c>
      <c r="AM105">
        <v>99</v>
      </c>
    </row>
    <row r="106" spans="1:39" x14ac:dyDescent="0.25">
      <c r="A106" s="10" t="s">
        <v>392</v>
      </c>
      <c r="B106" s="10">
        <v>100</v>
      </c>
      <c r="C106" s="10" t="s">
        <v>276</v>
      </c>
      <c r="D106" s="10" t="s">
        <v>277</v>
      </c>
      <c r="E106" s="10" t="s">
        <v>381</v>
      </c>
      <c r="F106" s="10">
        <v>9</v>
      </c>
      <c r="G106" s="10">
        <v>927.67</v>
      </c>
      <c r="H106" s="10">
        <v>0</v>
      </c>
      <c r="I106" s="10">
        <v>0</v>
      </c>
      <c r="J106" s="10">
        <v>110.92</v>
      </c>
      <c r="K106" s="10">
        <v>0</v>
      </c>
      <c r="L106" s="10">
        <v>105.46</v>
      </c>
      <c r="M106" s="10">
        <v>0</v>
      </c>
      <c r="N106" s="10">
        <v>0</v>
      </c>
      <c r="O106" s="10">
        <v>111.45</v>
      </c>
      <c r="P106" s="10">
        <v>78.569999999999993</v>
      </c>
      <c r="Q106" s="10">
        <v>0</v>
      </c>
      <c r="R106" s="10">
        <v>105.86</v>
      </c>
      <c r="S106" s="10">
        <v>103.87</v>
      </c>
      <c r="T106" s="10">
        <v>0</v>
      </c>
      <c r="U106" s="10">
        <v>104.91</v>
      </c>
      <c r="V106" s="10">
        <v>0</v>
      </c>
      <c r="W106" s="10">
        <v>0</v>
      </c>
      <c r="X106" s="10">
        <v>0</v>
      </c>
      <c r="Y106" s="10">
        <v>0</v>
      </c>
      <c r="Z106" s="10">
        <v>106.63</v>
      </c>
      <c r="AA106" s="10">
        <v>0</v>
      </c>
      <c r="AB106" s="10">
        <v>100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111.19</v>
      </c>
      <c r="AK106" s="10">
        <v>927.67</v>
      </c>
      <c r="AL106" s="10">
        <v>100</v>
      </c>
      <c r="AM106">
        <v>100</v>
      </c>
    </row>
    <row r="107" spans="1:39" x14ac:dyDescent="0.25">
      <c r="A107" s="10" t="s">
        <v>391</v>
      </c>
      <c r="B107" s="10">
        <v>101</v>
      </c>
      <c r="C107" s="10" t="s">
        <v>498</v>
      </c>
      <c r="D107" s="10" t="s">
        <v>30</v>
      </c>
      <c r="E107" s="10" t="s">
        <v>379</v>
      </c>
      <c r="F107" s="10">
        <v>8</v>
      </c>
      <c r="G107" s="10">
        <v>922.6</v>
      </c>
      <c r="H107" s="10">
        <v>130.41999999999999</v>
      </c>
      <c r="I107" s="10">
        <v>0</v>
      </c>
      <c r="J107" s="10">
        <v>0</v>
      </c>
      <c r="K107" s="10">
        <v>130.79</v>
      </c>
      <c r="L107" s="10">
        <v>0</v>
      </c>
      <c r="M107" s="10">
        <v>0</v>
      </c>
      <c r="N107" s="10">
        <v>50</v>
      </c>
      <c r="O107" s="10">
        <v>0</v>
      </c>
      <c r="P107" s="10">
        <v>0</v>
      </c>
      <c r="Q107" s="10">
        <v>129.76</v>
      </c>
      <c r="R107" s="10">
        <v>130.62</v>
      </c>
      <c r="S107" s="10">
        <v>0</v>
      </c>
      <c r="T107" s="10">
        <v>0</v>
      </c>
      <c r="U107" s="10">
        <v>129.53</v>
      </c>
      <c r="V107" s="10">
        <v>0</v>
      </c>
      <c r="W107" s="10">
        <v>0</v>
      </c>
      <c r="X107" s="10">
        <v>0</v>
      </c>
      <c r="Y107" s="10">
        <v>0</v>
      </c>
      <c r="Z107" s="10">
        <v>131.47999999999999</v>
      </c>
      <c r="AA107" s="10">
        <v>0</v>
      </c>
      <c r="AB107" s="10">
        <v>0</v>
      </c>
      <c r="AC107" s="10">
        <v>0</v>
      </c>
      <c r="AD107" s="10">
        <v>0</v>
      </c>
      <c r="AE107" s="10">
        <v>90</v>
      </c>
      <c r="AF107" s="10">
        <v>0</v>
      </c>
      <c r="AG107" s="10">
        <v>0</v>
      </c>
      <c r="AH107" s="10">
        <v>0</v>
      </c>
      <c r="AI107" s="10">
        <v>0</v>
      </c>
      <c r="AJ107" s="10">
        <v>131.13999999999999</v>
      </c>
      <c r="AK107" s="10">
        <v>922.6</v>
      </c>
      <c r="AL107" s="10">
        <v>101</v>
      </c>
      <c r="AM107">
        <v>101</v>
      </c>
    </row>
    <row r="108" spans="1:39" x14ac:dyDescent="0.25">
      <c r="A108" s="10" t="s">
        <v>391</v>
      </c>
      <c r="B108" s="10">
        <v>102</v>
      </c>
      <c r="C108" s="10" t="s">
        <v>191</v>
      </c>
      <c r="D108" s="10" t="s">
        <v>192</v>
      </c>
      <c r="E108" s="10" t="s">
        <v>450</v>
      </c>
      <c r="F108" s="10">
        <v>8</v>
      </c>
      <c r="G108" s="10">
        <v>922.47</v>
      </c>
      <c r="H108" s="10">
        <v>0</v>
      </c>
      <c r="I108" s="10">
        <v>0</v>
      </c>
      <c r="J108" s="10">
        <v>124.41</v>
      </c>
      <c r="K108" s="10">
        <v>0</v>
      </c>
      <c r="L108" s="10">
        <v>128.84</v>
      </c>
      <c r="M108" s="10">
        <v>0</v>
      </c>
      <c r="N108" s="10">
        <v>0</v>
      </c>
      <c r="O108" s="10">
        <v>127.94</v>
      </c>
      <c r="P108" s="10">
        <v>119.73</v>
      </c>
      <c r="Q108" s="10">
        <v>0</v>
      </c>
      <c r="R108" s="10">
        <v>121.74</v>
      </c>
      <c r="S108" s="10">
        <v>0</v>
      </c>
      <c r="T108" s="10">
        <v>0</v>
      </c>
      <c r="U108" s="10">
        <v>50</v>
      </c>
      <c r="V108" s="10">
        <v>0</v>
      </c>
      <c r="W108" s="10">
        <v>0</v>
      </c>
      <c r="X108" s="10">
        <v>0</v>
      </c>
      <c r="Y108" s="10">
        <v>0</v>
      </c>
      <c r="Z108" s="10">
        <v>123.02</v>
      </c>
      <c r="AA108" s="10">
        <v>0</v>
      </c>
      <c r="AB108" s="10">
        <v>126.79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128.38999999999999</v>
      </c>
      <c r="AK108" s="10">
        <v>922.47</v>
      </c>
      <c r="AL108" s="10">
        <v>102</v>
      </c>
      <c r="AM108">
        <v>102</v>
      </c>
    </row>
    <row r="109" spans="1:39" x14ac:dyDescent="0.25">
      <c r="A109" s="10" t="s">
        <v>391</v>
      </c>
      <c r="B109" s="10">
        <v>103</v>
      </c>
      <c r="C109" s="10" t="s">
        <v>168</v>
      </c>
      <c r="D109" s="10" t="s">
        <v>169</v>
      </c>
      <c r="E109" s="10" t="s">
        <v>729</v>
      </c>
      <c r="F109" s="10">
        <v>7</v>
      </c>
      <c r="G109" s="10">
        <v>922.32</v>
      </c>
      <c r="H109" s="10">
        <v>0</v>
      </c>
      <c r="I109" s="10">
        <v>0</v>
      </c>
      <c r="J109" s="10">
        <v>130.1</v>
      </c>
      <c r="K109" s="10">
        <v>0</v>
      </c>
      <c r="L109" s="10">
        <v>0</v>
      </c>
      <c r="M109" s="10">
        <v>0</v>
      </c>
      <c r="N109" s="10">
        <v>0</v>
      </c>
      <c r="O109" s="10">
        <v>133.74</v>
      </c>
      <c r="P109" s="10">
        <v>130.32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132.71</v>
      </c>
      <c r="AB109" s="10">
        <v>0</v>
      </c>
      <c r="AC109" s="10">
        <v>132.43</v>
      </c>
      <c r="AD109" s="10">
        <v>0</v>
      </c>
      <c r="AE109" s="10">
        <v>0</v>
      </c>
      <c r="AF109" s="10">
        <v>134.03</v>
      </c>
      <c r="AG109" s="10">
        <v>128.99</v>
      </c>
      <c r="AH109" s="10">
        <v>0</v>
      </c>
      <c r="AI109" s="10">
        <v>0</v>
      </c>
      <c r="AJ109" s="10">
        <v>133.88999999999999</v>
      </c>
      <c r="AK109" s="10">
        <v>922.32</v>
      </c>
      <c r="AL109" s="10">
        <v>103</v>
      </c>
      <c r="AM109">
        <v>103</v>
      </c>
    </row>
    <row r="110" spans="1:39" x14ac:dyDescent="0.25">
      <c r="A110" s="10" t="s">
        <v>391</v>
      </c>
      <c r="B110" s="10">
        <v>104</v>
      </c>
      <c r="C110" s="10" t="s">
        <v>657</v>
      </c>
      <c r="D110" s="10" t="s">
        <v>213</v>
      </c>
      <c r="E110" s="10" t="s">
        <v>367</v>
      </c>
      <c r="F110" s="10">
        <v>7</v>
      </c>
      <c r="G110" s="10">
        <v>920.52</v>
      </c>
      <c r="H110" s="10">
        <v>129.77000000000001</v>
      </c>
      <c r="I110" s="10">
        <v>128.68</v>
      </c>
      <c r="J110" s="10">
        <v>0</v>
      </c>
      <c r="K110" s="10">
        <v>0</v>
      </c>
      <c r="L110" s="10">
        <v>0</v>
      </c>
      <c r="M110" s="10">
        <v>124.35</v>
      </c>
      <c r="N110" s="10">
        <v>0</v>
      </c>
      <c r="O110" s="10">
        <v>0</v>
      </c>
      <c r="P110" s="10">
        <v>0</v>
      </c>
      <c r="Q110" s="10">
        <v>129.49</v>
      </c>
      <c r="R110" s="10">
        <v>0</v>
      </c>
      <c r="S110" s="10">
        <v>138.04</v>
      </c>
      <c r="T110" s="10">
        <v>130.6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139.59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138.82</v>
      </c>
      <c r="AK110" s="10">
        <v>920.52</v>
      </c>
      <c r="AL110" s="10">
        <v>104</v>
      </c>
      <c r="AM110">
        <v>104</v>
      </c>
    </row>
    <row r="111" spans="1:39" x14ac:dyDescent="0.25">
      <c r="A111" s="10" t="s">
        <v>391</v>
      </c>
      <c r="B111" s="10">
        <v>105</v>
      </c>
      <c r="C111" s="10" t="s">
        <v>83</v>
      </c>
      <c r="D111" s="10" t="s">
        <v>84</v>
      </c>
      <c r="E111" s="10" t="s">
        <v>367</v>
      </c>
      <c r="F111" s="10">
        <v>7</v>
      </c>
      <c r="G111" s="10">
        <v>920.42</v>
      </c>
      <c r="H111" s="10">
        <v>0</v>
      </c>
      <c r="I111" s="10">
        <v>0</v>
      </c>
      <c r="J111" s="10">
        <v>0</v>
      </c>
      <c r="K111" s="10">
        <v>130.72999999999999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125.92</v>
      </c>
      <c r="R111" s="10">
        <v>0</v>
      </c>
      <c r="S111" s="10">
        <v>0</v>
      </c>
      <c r="T111" s="10">
        <v>0</v>
      </c>
      <c r="U111" s="10">
        <v>0</v>
      </c>
      <c r="V111" s="10">
        <v>138.72</v>
      </c>
      <c r="W111" s="10">
        <v>134.54</v>
      </c>
      <c r="X111" s="10">
        <v>0</v>
      </c>
      <c r="Y111" s="10">
        <v>123.67</v>
      </c>
      <c r="Z111" s="10">
        <v>137.6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129.24</v>
      </c>
      <c r="AH111" s="10">
        <v>0</v>
      </c>
      <c r="AI111" s="10">
        <v>0</v>
      </c>
      <c r="AJ111" s="10">
        <v>138.16</v>
      </c>
      <c r="AK111" s="10">
        <v>920.42</v>
      </c>
      <c r="AL111" s="10">
        <v>105</v>
      </c>
      <c r="AM111">
        <v>105</v>
      </c>
    </row>
    <row r="112" spans="1:39" x14ac:dyDescent="0.25">
      <c r="A112" s="10" t="s">
        <v>391</v>
      </c>
      <c r="B112" s="10">
        <v>106</v>
      </c>
      <c r="C112" s="10" t="s">
        <v>519</v>
      </c>
      <c r="D112" s="10" t="s">
        <v>336</v>
      </c>
      <c r="E112" s="10" t="s">
        <v>565</v>
      </c>
      <c r="F112" s="10">
        <v>7</v>
      </c>
      <c r="G112" s="10">
        <v>915</v>
      </c>
      <c r="H112" s="10">
        <v>0</v>
      </c>
      <c r="I112" s="10">
        <v>97.06</v>
      </c>
      <c r="J112" s="10">
        <v>139.88999999999999</v>
      </c>
      <c r="K112" s="10">
        <v>135.78</v>
      </c>
      <c r="L112" s="10">
        <v>0</v>
      </c>
      <c r="M112" s="10">
        <v>0</v>
      </c>
      <c r="N112" s="10">
        <v>0</v>
      </c>
      <c r="O112" s="10">
        <v>138.47</v>
      </c>
      <c r="P112" s="10">
        <v>137.97</v>
      </c>
      <c r="Q112" s="10">
        <v>0</v>
      </c>
      <c r="R112" s="10">
        <v>130.24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135.59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139.18</v>
      </c>
      <c r="AK112" s="10">
        <v>915</v>
      </c>
      <c r="AL112" s="10">
        <v>106</v>
      </c>
      <c r="AM112">
        <v>106</v>
      </c>
    </row>
    <row r="113" spans="1:39" x14ac:dyDescent="0.25">
      <c r="A113" s="10" t="s">
        <v>391</v>
      </c>
      <c r="B113" s="10">
        <v>107</v>
      </c>
      <c r="C113" s="10" t="s">
        <v>860</v>
      </c>
      <c r="D113" s="10" t="s">
        <v>137</v>
      </c>
      <c r="E113" s="10" t="s">
        <v>363</v>
      </c>
      <c r="F113" s="10">
        <v>8</v>
      </c>
      <c r="G113" s="10">
        <v>910.55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67.86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110.71</v>
      </c>
      <c r="Z113" s="10">
        <v>115.23</v>
      </c>
      <c r="AA113" s="10">
        <v>126.25</v>
      </c>
      <c r="AB113" s="10">
        <v>0</v>
      </c>
      <c r="AC113" s="10">
        <v>117.08</v>
      </c>
      <c r="AD113" s="10">
        <v>0</v>
      </c>
      <c r="AE113" s="10">
        <v>132.08000000000001</v>
      </c>
      <c r="AF113" s="10">
        <v>121.63</v>
      </c>
      <c r="AG113" s="10">
        <v>119.71</v>
      </c>
      <c r="AH113" s="10">
        <v>0</v>
      </c>
      <c r="AI113" s="10">
        <v>0</v>
      </c>
      <c r="AJ113" s="10">
        <v>129.16999999999999</v>
      </c>
      <c r="AK113" s="10">
        <v>910.55</v>
      </c>
      <c r="AL113" s="10">
        <v>107</v>
      </c>
      <c r="AM113">
        <v>107</v>
      </c>
    </row>
    <row r="114" spans="1:39" x14ac:dyDescent="0.25">
      <c r="A114" s="10" t="s">
        <v>391</v>
      </c>
      <c r="B114" s="10">
        <v>108</v>
      </c>
      <c r="C114" s="10" t="s">
        <v>313</v>
      </c>
      <c r="D114" s="10" t="s">
        <v>444</v>
      </c>
      <c r="E114" s="10" t="s">
        <v>357</v>
      </c>
      <c r="F114" s="10">
        <v>7</v>
      </c>
      <c r="G114" s="10">
        <v>907.36</v>
      </c>
      <c r="H114" s="10">
        <v>0</v>
      </c>
      <c r="I114" s="10">
        <v>0</v>
      </c>
      <c r="J114" s="10">
        <v>0</v>
      </c>
      <c r="K114" s="10">
        <v>140.88999999999999</v>
      </c>
      <c r="L114" s="10">
        <v>94.12</v>
      </c>
      <c r="M114" s="10">
        <v>0</v>
      </c>
      <c r="N114" s="10">
        <v>0</v>
      </c>
      <c r="O114" s="10">
        <v>94.12</v>
      </c>
      <c r="P114" s="10">
        <v>0</v>
      </c>
      <c r="Q114" s="10">
        <v>144.79</v>
      </c>
      <c r="R114" s="10">
        <v>143.72999999999999</v>
      </c>
      <c r="S114" s="10">
        <v>142.47</v>
      </c>
      <c r="T114" s="10">
        <v>0</v>
      </c>
      <c r="U114" s="10">
        <v>0</v>
      </c>
      <c r="V114" s="10">
        <v>0</v>
      </c>
      <c r="W114" s="10">
        <v>147.24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146.02000000000001</v>
      </c>
      <c r="AK114" s="10">
        <v>907.36</v>
      </c>
      <c r="AL114" s="10">
        <v>108</v>
      </c>
      <c r="AM114">
        <v>108</v>
      </c>
    </row>
    <row r="115" spans="1:39" x14ac:dyDescent="0.25">
      <c r="A115" s="10" t="s">
        <v>391</v>
      </c>
      <c r="B115" s="10">
        <v>109</v>
      </c>
      <c r="C115" s="10" t="s">
        <v>905</v>
      </c>
      <c r="D115" s="10" t="s">
        <v>906</v>
      </c>
      <c r="E115" s="10" t="s">
        <v>367</v>
      </c>
      <c r="F115" s="10">
        <v>8</v>
      </c>
      <c r="G115" s="10">
        <v>905.66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112.27</v>
      </c>
      <c r="W115" s="10">
        <v>107.11</v>
      </c>
      <c r="X115" s="10">
        <v>0</v>
      </c>
      <c r="Y115" s="10">
        <v>112.45</v>
      </c>
      <c r="Z115" s="10">
        <v>0</v>
      </c>
      <c r="AA115" s="10">
        <v>114.23</v>
      </c>
      <c r="AB115" s="10">
        <v>0</v>
      </c>
      <c r="AC115" s="10">
        <v>0</v>
      </c>
      <c r="AD115" s="10">
        <v>95</v>
      </c>
      <c r="AE115" s="10">
        <v>132.36000000000001</v>
      </c>
      <c r="AF115" s="10">
        <v>116.78</v>
      </c>
      <c r="AG115" s="10">
        <v>115.46</v>
      </c>
      <c r="AH115" s="10">
        <v>0</v>
      </c>
      <c r="AI115" s="10">
        <v>0</v>
      </c>
      <c r="AJ115" s="10">
        <v>124.57</v>
      </c>
      <c r="AK115" s="10">
        <v>905.66</v>
      </c>
      <c r="AL115" s="10">
        <v>109</v>
      </c>
      <c r="AM115">
        <v>109</v>
      </c>
    </row>
    <row r="116" spans="1:39" x14ac:dyDescent="0.25">
      <c r="A116" s="10" t="s">
        <v>391</v>
      </c>
      <c r="B116" s="10">
        <v>110</v>
      </c>
      <c r="C116" s="10" t="s">
        <v>426</v>
      </c>
      <c r="D116" s="10" t="s">
        <v>325</v>
      </c>
      <c r="E116" s="10" t="s">
        <v>358</v>
      </c>
      <c r="F116" s="10">
        <v>7</v>
      </c>
      <c r="G116" s="10">
        <v>905.01</v>
      </c>
      <c r="H116" s="10">
        <v>131.49</v>
      </c>
      <c r="I116" s="10">
        <v>128.03</v>
      </c>
      <c r="J116" s="10">
        <v>0</v>
      </c>
      <c r="K116" s="10">
        <v>126.36</v>
      </c>
      <c r="L116" s="10">
        <v>118.96</v>
      </c>
      <c r="M116" s="10">
        <v>126.55</v>
      </c>
      <c r="N116" s="10">
        <v>0</v>
      </c>
      <c r="O116" s="10">
        <v>0</v>
      </c>
      <c r="P116" s="10">
        <v>132.5</v>
      </c>
      <c r="Q116" s="10">
        <v>0</v>
      </c>
      <c r="R116" s="10">
        <v>0</v>
      </c>
      <c r="S116" s="10">
        <v>0</v>
      </c>
      <c r="T116" s="10">
        <v>141.12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136.81</v>
      </c>
      <c r="AK116" s="10">
        <v>905.01</v>
      </c>
      <c r="AL116" s="10">
        <v>110</v>
      </c>
      <c r="AM116">
        <v>110</v>
      </c>
    </row>
    <row r="117" spans="1:39" x14ac:dyDescent="0.25">
      <c r="A117" s="10" t="s">
        <v>391</v>
      </c>
      <c r="B117" s="10">
        <v>111</v>
      </c>
      <c r="C117" s="10" t="s">
        <v>940</v>
      </c>
      <c r="D117" s="10" t="s">
        <v>164</v>
      </c>
      <c r="E117" s="10" t="s">
        <v>367</v>
      </c>
      <c r="F117" s="10">
        <v>6</v>
      </c>
      <c r="G117" s="10">
        <v>902.11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148.97999999999999</v>
      </c>
      <c r="P117" s="10">
        <v>150.08000000000001</v>
      </c>
      <c r="Q117" s="10">
        <v>147.66999999999999</v>
      </c>
      <c r="R117" s="10">
        <v>0</v>
      </c>
      <c r="S117" s="10">
        <v>153.19</v>
      </c>
      <c r="T117" s="10">
        <v>0</v>
      </c>
      <c r="U117" s="10">
        <v>0</v>
      </c>
      <c r="V117" s="10">
        <v>151.19</v>
      </c>
      <c r="W117" s="10">
        <v>151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152.19</v>
      </c>
      <c r="AK117" s="10">
        <v>902.11</v>
      </c>
      <c r="AL117" s="10">
        <v>111</v>
      </c>
      <c r="AM117">
        <v>111</v>
      </c>
    </row>
    <row r="118" spans="1:39" x14ac:dyDescent="0.25">
      <c r="A118" s="10" t="s">
        <v>391</v>
      </c>
      <c r="B118" s="10">
        <v>112</v>
      </c>
      <c r="C118" s="10" t="s">
        <v>163</v>
      </c>
      <c r="D118" s="10" t="s">
        <v>164</v>
      </c>
      <c r="E118" s="10" t="s">
        <v>363</v>
      </c>
      <c r="F118" s="10">
        <v>7</v>
      </c>
      <c r="G118" s="10">
        <v>896.76</v>
      </c>
      <c r="H118" s="10">
        <v>0</v>
      </c>
      <c r="I118" s="10">
        <v>129.55000000000001</v>
      </c>
      <c r="J118" s="10">
        <v>0</v>
      </c>
      <c r="K118" s="10">
        <v>130.01</v>
      </c>
      <c r="L118" s="10">
        <v>0</v>
      </c>
      <c r="M118" s="10">
        <v>0</v>
      </c>
      <c r="N118" s="10">
        <v>0</v>
      </c>
      <c r="O118" s="10">
        <v>121.47</v>
      </c>
      <c r="P118" s="10">
        <v>0</v>
      </c>
      <c r="Q118" s="10">
        <v>127.83</v>
      </c>
      <c r="R118" s="10">
        <v>129.46</v>
      </c>
      <c r="S118" s="10">
        <v>128.5</v>
      </c>
      <c r="T118" s="10">
        <v>0</v>
      </c>
      <c r="U118" s="10">
        <v>129.94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129.97999999999999</v>
      </c>
      <c r="AK118" s="10">
        <v>896.76</v>
      </c>
      <c r="AL118" s="10">
        <v>112</v>
      </c>
      <c r="AM118">
        <v>112</v>
      </c>
    </row>
    <row r="119" spans="1:39" x14ac:dyDescent="0.25">
      <c r="A119" s="10" t="s">
        <v>391</v>
      </c>
      <c r="B119" s="10">
        <v>113</v>
      </c>
      <c r="C119" s="10" t="s">
        <v>420</v>
      </c>
      <c r="D119" s="10" t="s">
        <v>268</v>
      </c>
      <c r="E119" s="10" t="s">
        <v>362</v>
      </c>
      <c r="F119" s="10">
        <v>6</v>
      </c>
      <c r="G119" s="10">
        <v>895.51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148.31</v>
      </c>
      <c r="R119" s="10">
        <v>0</v>
      </c>
      <c r="S119" s="10">
        <v>138.31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154.03</v>
      </c>
      <c r="AA119" s="10">
        <v>150.29</v>
      </c>
      <c r="AB119" s="10">
        <v>0</v>
      </c>
      <c r="AC119" s="10">
        <v>151.80000000000001</v>
      </c>
      <c r="AD119" s="10">
        <v>0</v>
      </c>
      <c r="AE119" s="10">
        <v>0</v>
      </c>
      <c r="AF119" s="10">
        <v>0</v>
      </c>
      <c r="AG119" s="10">
        <v>152.77000000000001</v>
      </c>
      <c r="AH119" s="10">
        <v>0</v>
      </c>
      <c r="AI119" s="10">
        <v>0</v>
      </c>
      <c r="AJ119" s="10">
        <v>153.4</v>
      </c>
      <c r="AK119" s="10">
        <v>895.51</v>
      </c>
      <c r="AL119" s="10">
        <v>113</v>
      </c>
      <c r="AM119">
        <v>113</v>
      </c>
    </row>
    <row r="120" spans="1:39" x14ac:dyDescent="0.25">
      <c r="A120" s="10" t="s">
        <v>391</v>
      </c>
      <c r="B120" s="10">
        <v>114</v>
      </c>
      <c r="C120" s="10" t="s">
        <v>590</v>
      </c>
      <c r="D120" s="10" t="s">
        <v>207</v>
      </c>
      <c r="E120" s="10" t="s">
        <v>367</v>
      </c>
      <c r="F120" s="10">
        <v>7</v>
      </c>
      <c r="G120" s="10">
        <v>891.38</v>
      </c>
      <c r="H120" s="10">
        <v>0</v>
      </c>
      <c r="I120" s="10">
        <v>126.89</v>
      </c>
      <c r="J120" s="10">
        <v>0</v>
      </c>
      <c r="K120" s="10">
        <v>0</v>
      </c>
      <c r="L120" s="10">
        <v>129.99</v>
      </c>
      <c r="M120" s="10">
        <v>129.37</v>
      </c>
      <c r="N120" s="10">
        <v>0</v>
      </c>
      <c r="O120" s="10">
        <v>0</v>
      </c>
      <c r="P120" s="10">
        <v>126.98</v>
      </c>
      <c r="Q120" s="10">
        <v>126.53</v>
      </c>
      <c r="R120" s="10">
        <v>0</v>
      </c>
      <c r="S120" s="10">
        <v>126.17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125.45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129.68</v>
      </c>
      <c r="AK120" s="10">
        <v>891.38</v>
      </c>
      <c r="AL120" s="10">
        <v>114</v>
      </c>
      <c r="AM120">
        <v>114</v>
      </c>
    </row>
    <row r="121" spans="1:39" x14ac:dyDescent="0.25">
      <c r="A121" s="10" t="s">
        <v>391</v>
      </c>
      <c r="B121" s="10">
        <v>115</v>
      </c>
      <c r="C121" s="10" t="s">
        <v>74</v>
      </c>
      <c r="D121" s="10" t="s">
        <v>320</v>
      </c>
      <c r="E121" s="10" t="s">
        <v>367</v>
      </c>
      <c r="F121" s="10">
        <v>8</v>
      </c>
      <c r="G121" s="10">
        <v>887.07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109.94</v>
      </c>
      <c r="Q121" s="10">
        <v>0</v>
      </c>
      <c r="R121" s="10">
        <v>110.78</v>
      </c>
      <c r="S121" s="10">
        <v>112.12</v>
      </c>
      <c r="T121" s="10">
        <v>0</v>
      </c>
      <c r="U121" s="10">
        <v>0</v>
      </c>
      <c r="V121" s="10">
        <v>114.88</v>
      </c>
      <c r="W121" s="10">
        <v>112.19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114.77</v>
      </c>
      <c r="AD121" s="10">
        <v>0</v>
      </c>
      <c r="AE121" s="10">
        <v>0</v>
      </c>
      <c r="AF121" s="10">
        <v>95</v>
      </c>
      <c r="AG121" s="10">
        <v>117.39</v>
      </c>
      <c r="AH121" s="10">
        <v>0</v>
      </c>
      <c r="AI121" s="10">
        <v>0</v>
      </c>
      <c r="AJ121" s="10">
        <v>116.14</v>
      </c>
      <c r="AK121" s="10">
        <v>887.07</v>
      </c>
      <c r="AL121" s="10">
        <v>115</v>
      </c>
      <c r="AM121">
        <v>115</v>
      </c>
    </row>
    <row r="122" spans="1:39" x14ac:dyDescent="0.25">
      <c r="A122" s="10" t="s">
        <v>391</v>
      </c>
      <c r="B122" s="10">
        <v>116</v>
      </c>
      <c r="C122" s="10" t="s">
        <v>185</v>
      </c>
      <c r="D122" s="10" t="s">
        <v>67</v>
      </c>
      <c r="E122" s="10" t="s">
        <v>389</v>
      </c>
      <c r="F122" s="10">
        <v>8</v>
      </c>
      <c r="G122" s="10">
        <v>885.42</v>
      </c>
      <c r="H122" s="10">
        <v>128.66</v>
      </c>
      <c r="I122" s="10">
        <v>125.85</v>
      </c>
      <c r="J122" s="10">
        <v>127.02</v>
      </c>
      <c r="K122" s="10">
        <v>126.69</v>
      </c>
      <c r="L122" s="10">
        <v>122.52</v>
      </c>
      <c r="M122" s="10">
        <v>0</v>
      </c>
      <c r="N122" s="10">
        <v>0</v>
      </c>
      <c r="O122" s="10">
        <v>117.18</v>
      </c>
      <c r="P122" s="10">
        <v>0</v>
      </c>
      <c r="Q122" s="10">
        <v>0</v>
      </c>
      <c r="R122" s="10">
        <v>50</v>
      </c>
      <c r="S122" s="10">
        <v>0</v>
      </c>
      <c r="T122" s="10">
        <v>87.5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127.84</v>
      </c>
      <c r="AK122" s="10">
        <v>885.42</v>
      </c>
      <c r="AL122" s="10">
        <v>116</v>
      </c>
      <c r="AM122">
        <v>116</v>
      </c>
    </row>
    <row r="123" spans="1:39" x14ac:dyDescent="0.25">
      <c r="A123" s="10" t="s">
        <v>391</v>
      </c>
      <c r="B123" s="10">
        <v>117</v>
      </c>
      <c r="C123" s="10" t="s">
        <v>112</v>
      </c>
      <c r="D123" s="10" t="s">
        <v>480</v>
      </c>
      <c r="E123" s="10" t="s">
        <v>357</v>
      </c>
      <c r="F123" s="10">
        <v>6</v>
      </c>
      <c r="G123" s="10">
        <v>872.64</v>
      </c>
      <c r="H123" s="10">
        <v>149.32</v>
      </c>
      <c r="I123" s="10">
        <v>147.18</v>
      </c>
      <c r="J123" s="10">
        <v>147.56</v>
      </c>
      <c r="K123" s="10">
        <v>0</v>
      </c>
      <c r="L123" s="10">
        <v>147.31</v>
      </c>
      <c r="M123" s="10">
        <v>0</v>
      </c>
      <c r="N123" s="10">
        <v>0</v>
      </c>
      <c r="O123" s="10">
        <v>145.81</v>
      </c>
      <c r="P123" s="10">
        <v>135.46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148.44</v>
      </c>
      <c r="AK123" s="10">
        <v>872.64</v>
      </c>
      <c r="AL123" s="10">
        <v>117</v>
      </c>
      <c r="AM123">
        <v>117</v>
      </c>
    </row>
    <row r="124" spans="1:39" x14ac:dyDescent="0.25">
      <c r="A124" s="10" t="s">
        <v>392</v>
      </c>
      <c r="B124" s="10">
        <v>118</v>
      </c>
      <c r="C124" s="10" t="s">
        <v>211</v>
      </c>
      <c r="D124" s="10" t="s">
        <v>228</v>
      </c>
      <c r="E124" s="10" t="s">
        <v>367</v>
      </c>
      <c r="F124" s="10">
        <v>7</v>
      </c>
      <c r="G124" s="10">
        <v>868.7</v>
      </c>
      <c r="H124" s="10">
        <v>0</v>
      </c>
      <c r="I124" s="10">
        <v>0</v>
      </c>
      <c r="J124" s="10">
        <v>0</v>
      </c>
      <c r="K124" s="10">
        <v>118</v>
      </c>
      <c r="L124" s="10">
        <v>0</v>
      </c>
      <c r="M124" s="10">
        <v>0</v>
      </c>
      <c r="N124" s="10">
        <v>0</v>
      </c>
      <c r="O124" s="10">
        <v>0</v>
      </c>
      <c r="P124" s="10">
        <v>124.79</v>
      </c>
      <c r="Q124" s="10">
        <v>0</v>
      </c>
      <c r="R124" s="10">
        <v>0</v>
      </c>
      <c r="S124" s="10">
        <v>0</v>
      </c>
      <c r="T124" s="10">
        <v>0</v>
      </c>
      <c r="U124" s="10">
        <v>126.67</v>
      </c>
      <c r="V124" s="10">
        <v>0</v>
      </c>
      <c r="W124" s="10">
        <v>130.22999999999999</v>
      </c>
      <c r="X124" s="10">
        <v>0</v>
      </c>
      <c r="Y124" s="10">
        <v>125.22</v>
      </c>
      <c r="Z124" s="10">
        <v>119.46</v>
      </c>
      <c r="AA124" s="10">
        <v>0</v>
      </c>
      <c r="AB124" s="10">
        <v>124.33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128.44999999999999</v>
      </c>
      <c r="AK124" s="10">
        <v>868.7</v>
      </c>
      <c r="AL124" s="10">
        <v>118</v>
      </c>
      <c r="AM124">
        <v>118</v>
      </c>
    </row>
    <row r="125" spans="1:39" x14ac:dyDescent="0.25">
      <c r="A125" s="10" t="s">
        <v>391</v>
      </c>
      <c r="B125" s="10">
        <v>119</v>
      </c>
      <c r="C125" s="10" t="s">
        <v>695</v>
      </c>
      <c r="D125" s="10" t="s">
        <v>505</v>
      </c>
      <c r="E125" s="10" t="s">
        <v>439</v>
      </c>
      <c r="F125" s="10">
        <v>6</v>
      </c>
      <c r="G125" s="10">
        <v>866</v>
      </c>
      <c r="H125" s="10">
        <v>146.85</v>
      </c>
      <c r="I125" s="10">
        <v>0</v>
      </c>
      <c r="J125" s="10">
        <v>0</v>
      </c>
      <c r="K125" s="10">
        <v>146.6</v>
      </c>
      <c r="L125" s="10">
        <v>0</v>
      </c>
      <c r="M125" s="10">
        <v>0</v>
      </c>
      <c r="N125" s="10">
        <v>144.88</v>
      </c>
      <c r="O125" s="10">
        <v>0</v>
      </c>
      <c r="P125" s="10">
        <v>147.34</v>
      </c>
      <c r="Q125" s="10">
        <v>136.91999999999999</v>
      </c>
      <c r="R125" s="10">
        <v>143.41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147.1</v>
      </c>
      <c r="AK125" s="10">
        <v>866</v>
      </c>
      <c r="AL125" s="10">
        <v>119</v>
      </c>
      <c r="AM125">
        <v>119</v>
      </c>
    </row>
    <row r="126" spans="1:39" x14ac:dyDescent="0.25">
      <c r="A126" s="10" t="s">
        <v>391</v>
      </c>
      <c r="B126" s="10">
        <v>120</v>
      </c>
      <c r="C126" s="10" t="s">
        <v>451</v>
      </c>
      <c r="D126" s="10" t="s">
        <v>452</v>
      </c>
      <c r="E126" s="10" t="s">
        <v>363</v>
      </c>
      <c r="F126" s="10">
        <v>6</v>
      </c>
      <c r="G126" s="10">
        <v>857.03</v>
      </c>
      <c r="H126" s="10">
        <v>0</v>
      </c>
      <c r="I126" s="10">
        <v>135.33000000000001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145.91</v>
      </c>
      <c r="U126" s="10">
        <v>0</v>
      </c>
      <c r="V126" s="10">
        <v>0</v>
      </c>
      <c r="W126" s="10">
        <v>144.13</v>
      </c>
      <c r="X126" s="10">
        <v>0</v>
      </c>
      <c r="Y126" s="10">
        <v>0</v>
      </c>
      <c r="Z126" s="10">
        <v>0</v>
      </c>
      <c r="AA126" s="10">
        <v>146.07</v>
      </c>
      <c r="AB126" s="10">
        <v>0</v>
      </c>
      <c r="AC126" s="10">
        <v>0</v>
      </c>
      <c r="AD126" s="10">
        <v>148.83000000000001</v>
      </c>
      <c r="AE126" s="10">
        <v>0</v>
      </c>
      <c r="AF126" s="10">
        <v>0</v>
      </c>
      <c r="AG126" s="10">
        <v>136.76</v>
      </c>
      <c r="AH126" s="10">
        <v>0</v>
      </c>
      <c r="AI126" s="10">
        <v>0</v>
      </c>
      <c r="AJ126" s="10">
        <v>147.44999999999999</v>
      </c>
      <c r="AK126" s="10">
        <v>857.03</v>
      </c>
      <c r="AL126" s="10">
        <v>120</v>
      </c>
      <c r="AM126">
        <v>120</v>
      </c>
    </row>
    <row r="127" spans="1:39" x14ac:dyDescent="0.25">
      <c r="A127" s="10" t="s">
        <v>391</v>
      </c>
      <c r="B127" s="10">
        <v>121</v>
      </c>
      <c r="C127" s="10" t="s">
        <v>837</v>
      </c>
      <c r="D127" s="10" t="s">
        <v>17</v>
      </c>
      <c r="E127" s="10" t="s">
        <v>364</v>
      </c>
      <c r="F127" s="10">
        <v>7</v>
      </c>
      <c r="G127" s="10">
        <v>855.47</v>
      </c>
      <c r="H127" s="10">
        <v>0</v>
      </c>
      <c r="I127" s="10">
        <v>118.68</v>
      </c>
      <c r="J127" s="10">
        <v>0</v>
      </c>
      <c r="K127" s="10">
        <v>131.41999999999999</v>
      </c>
      <c r="L127" s="10">
        <v>108.82</v>
      </c>
      <c r="M127" s="10">
        <v>0</v>
      </c>
      <c r="N127" s="10">
        <v>0</v>
      </c>
      <c r="O127" s="10">
        <v>0</v>
      </c>
      <c r="P127" s="10">
        <v>120.61</v>
      </c>
      <c r="Q127" s="10">
        <v>129.35</v>
      </c>
      <c r="R127" s="10">
        <v>115.17</v>
      </c>
      <c r="S127" s="10">
        <v>0</v>
      </c>
      <c r="T127" s="10">
        <v>131.41999999999999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131.41999999999999</v>
      </c>
      <c r="AK127" s="10">
        <v>855.47</v>
      </c>
      <c r="AL127" s="10">
        <v>121</v>
      </c>
      <c r="AM127">
        <v>121</v>
      </c>
    </row>
    <row r="128" spans="1:39" x14ac:dyDescent="0.25">
      <c r="A128" s="10" t="s">
        <v>392</v>
      </c>
      <c r="B128" s="10">
        <v>122</v>
      </c>
      <c r="C128" s="10" t="s">
        <v>455</v>
      </c>
      <c r="D128" s="10" t="s">
        <v>456</v>
      </c>
      <c r="E128" s="10" t="s">
        <v>362</v>
      </c>
      <c r="F128" s="10">
        <v>7</v>
      </c>
      <c r="G128" s="10">
        <v>845.41</v>
      </c>
      <c r="H128" s="10">
        <v>0</v>
      </c>
      <c r="I128" s="10">
        <v>123.5</v>
      </c>
      <c r="J128" s="10">
        <v>125.38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95</v>
      </c>
      <c r="R128" s="10">
        <v>123.76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131.68</v>
      </c>
      <c r="AA128" s="10">
        <v>117.84</v>
      </c>
      <c r="AB128" s="10">
        <v>0</v>
      </c>
      <c r="AC128" s="10">
        <v>0</v>
      </c>
      <c r="AD128" s="10">
        <v>128.25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129.97</v>
      </c>
      <c r="AK128" s="10">
        <v>845.41</v>
      </c>
      <c r="AL128" s="10">
        <v>122</v>
      </c>
      <c r="AM128">
        <v>122</v>
      </c>
    </row>
    <row r="129" spans="1:39" x14ac:dyDescent="0.25">
      <c r="A129" s="10" t="s">
        <v>391</v>
      </c>
      <c r="B129" s="10">
        <v>123</v>
      </c>
      <c r="C129" s="10" t="s">
        <v>510</v>
      </c>
      <c r="D129" s="10" t="s">
        <v>511</v>
      </c>
      <c r="F129" s="10">
        <v>7</v>
      </c>
      <c r="G129" s="10">
        <v>838.68</v>
      </c>
      <c r="H129" s="10">
        <v>0</v>
      </c>
      <c r="I129" s="10">
        <v>118.31</v>
      </c>
      <c r="J129" s="10">
        <v>121.06</v>
      </c>
      <c r="K129" s="10">
        <v>117.25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121.63</v>
      </c>
      <c r="T129" s="10">
        <v>122.19</v>
      </c>
      <c r="U129" s="10">
        <v>118.35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119.89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121.91</v>
      </c>
      <c r="AK129" s="10">
        <v>838.68</v>
      </c>
      <c r="AL129" s="10">
        <v>123</v>
      </c>
      <c r="AM129">
        <v>123</v>
      </c>
    </row>
    <row r="130" spans="1:39" x14ac:dyDescent="0.25">
      <c r="A130" s="10" t="s">
        <v>391</v>
      </c>
      <c r="B130" s="10">
        <v>124</v>
      </c>
      <c r="C130" s="10" t="s">
        <v>149</v>
      </c>
      <c r="D130" s="10" t="s">
        <v>62</v>
      </c>
      <c r="E130" s="10" t="s">
        <v>367</v>
      </c>
      <c r="F130" s="10">
        <v>6</v>
      </c>
      <c r="G130" s="10">
        <v>833.81</v>
      </c>
      <c r="H130" s="10">
        <v>0</v>
      </c>
      <c r="I130" s="10">
        <v>133.74</v>
      </c>
      <c r="J130" s="10">
        <v>0</v>
      </c>
      <c r="K130" s="10">
        <v>143.05000000000001</v>
      </c>
      <c r="L130" s="10">
        <v>0</v>
      </c>
      <c r="M130" s="10">
        <v>0</v>
      </c>
      <c r="N130" s="10">
        <v>144.43</v>
      </c>
      <c r="O130" s="10">
        <v>0</v>
      </c>
      <c r="P130" s="10">
        <v>0</v>
      </c>
      <c r="Q130" s="10">
        <v>141.46</v>
      </c>
      <c r="R130" s="10">
        <v>0</v>
      </c>
      <c r="S130" s="10">
        <v>0</v>
      </c>
      <c r="T130" s="10">
        <v>0</v>
      </c>
      <c r="U130" s="10">
        <v>136.22999999999999</v>
      </c>
      <c r="V130" s="10">
        <v>134.9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143.74</v>
      </c>
      <c r="AK130" s="10">
        <v>833.81</v>
      </c>
      <c r="AL130" s="10">
        <v>124</v>
      </c>
      <c r="AM130">
        <v>124</v>
      </c>
    </row>
    <row r="131" spans="1:39" x14ac:dyDescent="0.25">
      <c r="A131" s="10" t="s">
        <v>392</v>
      </c>
      <c r="B131" s="10">
        <v>125</v>
      </c>
      <c r="C131" s="10" t="s">
        <v>109</v>
      </c>
      <c r="D131" s="10" t="s">
        <v>110</v>
      </c>
      <c r="E131" s="10" t="s">
        <v>373</v>
      </c>
      <c r="F131" s="10">
        <v>7</v>
      </c>
      <c r="G131" s="10">
        <v>831.21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125.07</v>
      </c>
      <c r="P131" s="10">
        <v>121.2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123.38</v>
      </c>
      <c r="X131" s="10">
        <v>0</v>
      </c>
      <c r="Y131" s="10">
        <v>0</v>
      </c>
      <c r="Z131" s="10">
        <v>0</v>
      </c>
      <c r="AA131" s="10">
        <v>0</v>
      </c>
      <c r="AB131" s="10">
        <v>125.19</v>
      </c>
      <c r="AC131" s="10">
        <v>0</v>
      </c>
      <c r="AD131" s="10">
        <v>122.34</v>
      </c>
      <c r="AE131" s="10">
        <v>97.06</v>
      </c>
      <c r="AF131" s="10">
        <v>0</v>
      </c>
      <c r="AG131" s="10">
        <v>116.97</v>
      </c>
      <c r="AH131" s="10">
        <v>0</v>
      </c>
      <c r="AI131" s="10">
        <v>0</v>
      </c>
      <c r="AJ131" s="10">
        <v>125.13</v>
      </c>
      <c r="AK131" s="10">
        <v>831.21</v>
      </c>
      <c r="AL131" s="10">
        <v>125</v>
      </c>
      <c r="AM131">
        <v>125</v>
      </c>
    </row>
    <row r="132" spans="1:39" x14ac:dyDescent="0.25">
      <c r="A132" s="10" t="s">
        <v>391</v>
      </c>
      <c r="B132" s="10">
        <v>126</v>
      </c>
      <c r="C132" s="10" t="s">
        <v>267</v>
      </c>
      <c r="D132" s="10" t="s">
        <v>252</v>
      </c>
      <c r="E132" s="10" t="s">
        <v>419</v>
      </c>
      <c r="F132" s="10">
        <v>7</v>
      </c>
      <c r="G132" s="10">
        <v>817.12</v>
      </c>
      <c r="H132" s="10">
        <v>0</v>
      </c>
      <c r="I132" s="10">
        <v>115.27</v>
      </c>
      <c r="J132" s="10">
        <v>118.18</v>
      </c>
      <c r="K132" s="10">
        <v>114.36</v>
      </c>
      <c r="L132" s="10">
        <v>115.84</v>
      </c>
      <c r="M132" s="10">
        <v>0</v>
      </c>
      <c r="N132" s="10">
        <v>118.14</v>
      </c>
      <c r="O132" s="10">
        <v>0</v>
      </c>
      <c r="P132" s="10">
        <v>115.08</v>
      </c>
      <c r="Q132" s="10">
        <v>0</v>
      </c>
      <c r="R132" s="10">
        <v>0</v>
      </c>
      <c r="S132" s="10">
        <v>120.25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119.22</v>
      </c>
      <c r="AK132" s="10">
        <v>817.12</v>
      </c>
      <c r="AL132" s="10">
        <v>126</v>
      </c>
      <c r="AM132">
        <v>126</v>
      </c>
    </row>
    <row r="133" spans="1:39" x14ac:dyDescent="0.25">
      <c r="A133" s="10" t="s">
        <v>391</v>
      </c>
      <c r="B133" s="10">
        <v>127</v>
      </c>
      <c r="C133" s="10" t="s">
        <v>677</v>
      </c>
      <c r="D133" s="10" t="s">
        <v>665</v>
      </c>
      <c r="E133" s="10" t="s">
        <v>358</v>
      </c>
      <c r="F133" s="10">
        <v>6</v>
      </c>
      <c r="G133" s="10">
        <v>803.02</v>
      </c>
      <c r="H133" s="10">
        <v>0</v>
      </c>
      <c r="I133" s="10">
        <v>0</v>
      </c>
      <c r="J133" s="10">
        <v>0</v>
      </c>
      <c r="K133" s="10">
        <v>142.9</v>
      </c>
      <c r="L133" s="10">
        <v>0</v>
      </c>
      <c r="M133" s="10">
        <v>0</v>
      </c>
      <c r="N133" s="10">
        <v>0</v>
      </c>
      <c r="O133" s="10">
        <v>0</v>
      </c>
      <c r="P133" s="10">
        <v>145.25</v>
      </c>
      <c r="Q133" s="10">
        <v>142.76</v>
      </c>
      <c r="R133" s="10">
        <v>0</v>
      </c>
      <c r="S133" s="10">
        <v>0</v>
      </c>
      <c r="T133" s="10">
        <v>0</v>
      </c>
      <c r="U133" s="10">
        <v>146.11000000000001</v>
      </c>
      <c r="V133" s="10">
        <v>0</v>
      </c>
      <c r="W133" s="10">
        <v>0</v>
      </c>
      <c r="X133" s="10">
        <v>0</v>
      </c>
      <c r="Y133" s="10">
        <v>0</v>
      </c>
      <c r="Z133" s="10">
        <v>90</v>
      </c>
      <c r="AA133" s="10">
        <v>0</v>
      </c>
      <c r="AB133" s="10">
        <v>0</v>
      </c>
      <c r="AC133" s="10">
        <v>0</v>
      </c>
      <c r="AD133" s="10">
        <v>136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145.68</v>
      </c>
      <c r="AK133" s="10">
        <v>803.02</v>
      </c>
      <c r="AL133" s="10">
        <v>127</v>
      </c>
      <c r="AM133">
        <v>127</v>
      </c>
    </row>
    <row r="134" spans="1:39" x14ac:dyDescent="0.25">
      <c r="A134" s="10" t="s">
        <v>391</v>
      </c>
      <c r="B134" s="10">
        <v>128</v>
      </c>
      <c r="C134" s="10" t="s">
        <v>199</v>
      </c>
      <c r="D134" s="10" t="s">
        <v>200</v>
      </c>
      <c r="E134" s="10" t="s">
        <v>361</v>
      </c>
      <c r="F134" s="10">
        <v>7</v>
      </c>
      <c r="G134" s="10">
        <v>801.47</v>
      </c>
      <c r="H134" s="10">
        <v>0</v>
      </c>
      <c r="I134" s="10">
        <v>113.71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112.36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117.6</v>
      </c>
      <c r="W134" s="10">
        <v>112.37</v>
      </c>
      <c r="X134" s="10">
        <v>0</v>
      </c>
      <c r="Y134" s="10">
        <v>0</v>
      </c>
      <c r="Z134" s="10">
        <v>0</v>
      </c>
      <c r="AA134" s="10">
        <v>112.67</v>
      </c>
      <c r="AB134" s="10">
        <v>116.27</v>
      </c>
      <c r="AC134" s="10">
        <v>0</v>
      </c>
      <c r="AD134" s="10">
        <v>0</v>
      </c>
      <c r="AE134" s="10">
        <v>0</v>
      </c>
      <c r="AF134" s="10">
        <v>0</v>
      </c>
      <c r="AG134" s="10">
        <v>116.49</v>
      </c>
      <c r="AH134" s="10">
        <v>0</v>
      </c>
      <c r="AI134" s="10">
        <v>0</v>
      </c>
      <c r="AJ134" s="10">
        <v>117.05</v>
      </c>
      <c r="AK134" s="10">
        <v>801.47</v>
      </c>
      <c r="AL134" s="10">
        <v>128</v>
      </c>
      <c r="AM134">
        <v>128</v>
      </c>
    </row>
    <row r="135" spans="1:39" x14ac:dyDescent="0.25">
      <c r="A135" s="10" t="s">
        <v>392</v>
      </c>
      <c r="B135" s="10">
        <v>129</v>
      </c>
      <c r="C135" s="10" t="s">
        <v>182</v>
      </c>
      <c r="D135" s="10" t="s">
        <v>415</v>
      </c>
      <c r="E135" s="10" t="s">
        <v>387</v>
      </c>
      <c r="F135" s="10">
        <v>6</v>
      </c>
      <c r="G135" s="10">
        <v>799.4</v>
      </c>
      <c r="H135" s="10">
        <v>0</v>
      </c>
      <c r="I135" s="10">
        <v>131.59</v>
      </c>
      <c r="J135" s="10">
        <v>0</v>
      </c>
      <c r="K135" s="10">
        <v>132.16999999999999</v>
      </c>
      <c r="L135" s="10">
        <v>139.16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126.14</v>
      </c>
      <c r="X135" s="10">
        <v>129.33000000000001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141.01</v>
      </c>
      <c r="AH135" s="10">
        <v>0</v>
      </c>
      <c r="AI135" s="10">
        <v>0</v>
      </c>
      <c r="AJ135" s="10">
        <v>140.09</v>
      </c>
      <c r="AK135" s="10">
        <v>799.4</v>
      </c>
      <c r="AL135" s="10">
        <v>129</v>
      </c>
      <c r="AM135">
        <v>129</v>
      </c>
    </row>
    <row r="136" spans="1:39" x14ac:dyDescent="0.25">
      <c r="A136" s="10" t="s">
        <v>392</v>
      </c>
      <c r="B136" s="10">
        <v>130</v>
      </c>
      <c r="C136" s="10" t="s">
        <v>203</v>
      </c>
      <c r="D136" s="10" t="s">
        <v>214</v>
      </c>
      <c r="E136" s="10" t="s">
        <v>362</v>
      </c>
      <c r="F136" s="10">
        <v>6</v>
      </c>
      <c r="G136" s="10">
        <v>792.05</v>
      </c>
      <c r="H136" s="10">
        <v>0</v>
      </c>
      <c r="I136" s="10">
        <v>132.52000000000001</v>
      </c>
      <c r="J136" s="10">
        <v>132.52000000000001</v>
      </c>
      <c r="K136" s="10">
        <v>0</v>
      </c>
      <c r="L136" s="10">
        <v>132.29</v>
      </c>
      <c r="M136" s="10">
        <v>0</v>
      </c>
      <c r="N136" s="10">
        <v>0</v>
      </c>
      <c r="O136" s="10">
        <v>0</v>
      </c>
      <c r="P136" s="10">
        <v>0</v>
      </c>
      <c r="Q136" s="10">
        <v>128.03</v>
      </c>
      <c r="R136" s="10">
        <v>133.52000000000001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133.16999999999999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133.35</v>
      </c>
      <c r="AK136" s="10">
        <v>792.05</v>
      </c>
      <c r="AL136" s="10">
        <v>130</v>
      </c>
      <c r="AM136">
        <v>130</v>
      </c>
    </row>
    <row r="137" spans="1:39" x14ac:dyDescent="0.25">
      <c r="A137" s="10" t="s">
        <v>392</v>
      </c>
      <c r="B137" s="10">
        <v>131</v>
      </c>
      <c r="C137" s="10" t="s">
        <v>178</v>
      </c>
      <c r="D137" s="10" t="s">
        <v>179</v>
      </c>
      <c r="E137" s="10" t="s">
        <v>417</v>
      </c>
      <c r="F137" s="10">
        <v>6</v>
      </c>
      <c r="G137" s="10">
        <v>785.51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130.80000000000001</v>
      </c>
      <c r="N137" s="10">
        <v>0</v>
      </c>
      <c r="O137" s="10">
        <v>0</v>
      </c>
      <c r="P137" s="10">
        <v>126.81</v>
      </c>
      <c r="Q137" s="10">
        <v>133.13</v>
      </c>
      <c r="R137" s="10">
        <v>128.51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132.25</v>
      </c>
      <c r="AB137" s="10">
        <v>0</v>
      </c>
      <c r="AC137" s="10">
        <v>0</v>
      </c>
      <c r="AD137" s="10">
        <v>0</v>
      </c>
      <c r="AE137" s="10">
        <v>134.01</v>
      </c>
      <c r="AF137" s="10">
        <v>0</v>
      </c>
      <c r="AG137" s="10">
        <v>0</v>
      </c>
      <c r="AH137" s="10">
        <v>0</v>
      </c>
      <c r="AI137" s="10">
        <v>0</v>
      </c>
      <c r="AJ137" s="10">
        <v>133.57</v>
      </c>
      <c r="AK137" s="10">
        <v>785.51</v>
      </c>
      <c r="AL137" s="10">
        <v>131</v>
      </c>
      <c r="AM137">
        <v>131</v>
      </c>
    </row>
    <row r="138" spans="1:39" x14ac:dyDescent="0.25">
      <c r="A138" s="10" t="s">
        <v>392</v>
      </c>
      <c r="B138" s="10">
        <v>132</v>
      </c>
      <c r="C138" s="10" t="s">
        <v>722</v>
      </c>
      <c r="D138" s="10" t="s">
        <v>723</v>
      </c>
      <c r="E138" s="10" t="s">
        <v>724</v>
      </c>
      <c r="F138" s="10">
        <v>6</v>
      </c>
      <c r="G138" s="10">
        <v>777.34</v>
      </c>
      <c r="H138" s="10">
        <v>0</v>
      </c>
      <c r="I138" s="10">
        <v>132.15</v>
      </c>
      <c r="J138" s="10">
        <v>130.53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128.88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129.75</v>
      </c>
      <c r="W138" s="10">
        <v>0</v>
      </c>
      <c r="X138" s="10">
        <v>0</v>
      </c>
      <c r="Y138" s="10">
        <v>0</v>
      </c>
      <c r="Z138" s="10">
        <v>125.26</v>
      </c>
      <c r="AA138" s="10">
        <v>130.77000000000001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131.46</v>
      </c>
      <c r="AK138" s="10">
        <v>777.34</v>
      </c>
      <c r="AL138" s="10">
        <v>132</v>
      </c>
      <c r="AM138">
        <v>132</v>
      </c>
    </row>
    <row r="139" spans="1:39" x14ac:dyDescent="0.25">
      <c r="A139" s="10" t="s">
        <v>392</v>
      </c>
      <c r="B139" s="10">
        <v>133</v>
      </c>
      <c r="C139" s="10" t="s">
        <v>225</v>
      </c>
      <c r="D139" s="10" t="s">
        <v>226</v>
      </c>
      <c r="E139" s="10" t="s">
        <v>357</v>
      </c>
      <c r="F139" s="10">
        <v>6</v>
      </c>
      <c r="G139" s="10">
        <v>770.5</v>
      </c>
      <c r="H139" s="10">
        <v>0</v>
      </c>
      <c r="I139" s="10">
        <v>0</v>
      </c>
      <c r="J139" s="10">
        <v>0</v>
      </c>
      <c r="K139" s="10">
        <v>132.03</v>
      </c>
      <c r="L139" s="10">
        <v>122.26</v>
      </c>
      <c r="M139" s="10">
        <v>0</v>
      </c>
      <c r="N139" s="10">
        <v>0</v>
      </c>
      <c r="O139" s="10">
        <v>131.5</v>
      </c>
      <c r="P139" s="10">
        <v>0</v>
      </c>
      <c r="Q139" s="10">
        <v>128.1</v>
      </c>
      <c r="R139" s="10">
        <v>123.58</v>
      </c>
      <c r="S139" s="10">
        <v>0</v>
      </c>
      <c r="T139" s="10">
        <v>0</v>
      </c>
      <c r="U139" s="10">
        <v>0</v>
      </c>
      <c r="V139" s="10">
        <v>0</v>
      </c>
      <c r="W139" s="10">
        <v>133.03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132.53</v>
      </c>
      <c r="AK139" s="10">
        <v>770.5</v>
      </c>
      <c r="AL139" s="10">
        <v>133</v>
      </c>
      <c r="AM139">
        <v>133</v>
      </c>
    </row>
    <row r="140" spans="1:39" x14ac:dyDescent="0.25">
      <c r="A140" s="10" t="s">
        <v>391</v>
      </c>
      <c r="B140" s="10">
        <v>134</v>
      </c>
      <c r="C140" s="10" t="s">
        <v>51</v>
      </c>
      <c r="D140" s="10" t="s">
        <v>111</v>
      </c>
      <c r="E140" s="10" t="s">
        <v>421</v>
      </c>
      <c r="F140" s="10">
        <v>6</v>
      </c>
      <c r="G140" s="10">
        <v>761.76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130.91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119.6</v>
      </c>
      <c r="Z140" s="10">
        <v>0</v>
      </c>
      <c r="AA140" s="10">
        <v>0</v>
      </c>
      <c r="AB140" s="10">
        <v>122.75</v>
      </c>
      <c r="AC140" s="10">
        <v>127.04</v>
      </c>
      <c r="AD140" s="10">
        <v>124.8</v>
      </c>
      <c r="AE140" s="10">
        <v>0</v>
      </c>
      <c r="AF140" s="10">
        <v>136.66</v>
      </c>
      <c r="AG140" s="10">
        <v>0</v>
      </c>
      <c r="AH140" s="10">
        <v>0</v>
      </c>
      <c r="AI140" s="10">
        <v>0</v>
      </c>
      <c r="AJ140" s="10">
        <v>133.79</v>
      </c>
      <c r="AK140" s="10">
        <v>761.76</v>
      </c>
      <c r="AL140" s="10">
        <v>134</v>
      </c>
      <c r="AM140">
        <v>134</v>
      </c>
    </row>
    <row r="141" spans="1:39" x14ac:dyDescent="0.25">
      <c r="A141" s="10" t="s">
        <v>391</v>
      </c>
      <c r="B141" s="10">
        <v>135</v>
      </c>
      <c r="C141" s="10" t="s">
        <v>209</v>
      </c>
      <c r="D141" s="10" t="s">
        <v>157</v>
      </c>
      <c r="E141" s="10" t="s">
        <v>367</v>
      </c>
      <c r="F141" s="10">
        <v>6</v>
      </c>
      <c r="G141" s="10">
        <v>753.12</v>
      </c>
      <c r="H141" s="10">
        <v>0</v>
      </c>
      <c r="I141" s="10">
        <v>0</v>
      </c>
      <c r="J141" s="10">
        <v>151.86000000000001</v>
      </c>
      <c r="K141" s="10">
        <v>150.66999999999999</v>
      </c>
      <c r="L141" s="10">
        <v>55.88</v>
      </c>
      <c r="M141" s="10">
        <v>0</v>
      </c>
      <c r="N141" s="10">
        <v>150.22999999999999</v>
      </c>
      <c r="O141" s="10">
        <v>0</v>
      </c>
      <c r="P141" s="10">
        <v>150.72999999999999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93.75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151.30000000000001</v>
      </c>
      <c r="AK141" s="10">
        <v>753.12</v>
      </c>
      <c r="AL141" s="10">
        <v>135</v>
      </c>
      <c r="AM141">
        <v>135</v>
      </c>
    </row>
    <row r="142" spans="1:39" x14ac:dyDescent="0.25">
      <c r="A142" s="10" t="s">
        <v>391</v>
      </c>
      <c r="B142" s="10">
        <v>136</v>
      </c>
      <c r="C142" s="10" t="s">
        <v>218</v>
      </c>
      <c r="D142" s="10" t="s">
        <v>56</v>
      </c>
      <c r="E142" s="10" t="s">
        <v>484</v>
      </c>
      <c r="F142" s="10">
        <v>7</v>
      </c>
      <c r="G142" s="10">
        <v>747.47</v>
      </c>
      <c r="H142" s="10">
        <v>113.8</v>
      </c>
      <c r="I142" s="10">
        <v>50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115.48</v>
      </c>
      <c r="P142" s="10">
        <v>115.48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117.51</v>
      </c>
      <c r="W142" s="10">
        <v>0</v>
      </c>
      <c r="X142" s="10">
        <v>0</v>
      </c>
      <c r="Y142" s="10">
        <v>0</v>
      </c>
      <c r="Z142" s="10">
        <v>0</v>
      </c>
      <c r="AA142" s="10">
        <v>116.68</v>
      </c>
      <c r="AB142" s="10">
        <v>118.52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118.02</v>
      </c>
      <c r="AK142" s="10">
        <v>747.47</v>
      </c>
      <c r="AL142" s="10">
        <v>136</v>
      </c>
      <c r="AM142">
        <v>136</v>
      </c>
    </row>
    <row r="143" spans="1:39" x14ac:dyDescent="0.25">
      <c r="A143" s="10" t="s">
        <v>391</v>
      </c>
      <c r="B143" s="10">
        <v>137</v>
      </c>
      <c r="C143" s="10" t="s">
        <v>206</v>
      </c>
      <c r="D143" s="10" t="s">
        <v>922</v>
      </c>
      <c r="E143" s="10" t="s">
        <v>364</v>
      </c>
      <c r="F143" s="10">
        <v>7</v>
      </c>
      <c r="G143" s="10">
        <v>736.73</v>
      </c>
      <c r="H143" s="10">
        <v>111.91</v>
      </c>
      <c r="I143" s="10">
        <v>110.46</v>
      </c>
      <c r="J143" s="10">
        <v>0</v>
      </c>
      <c r="K143" s="10">
        <v>105.17</v>
      </c>
      <c r="L143" s="10">
        <v>109.4</v>
      </c>
      <c r="M143" s="10">
        <v>0</v>
      </c>
      <c r="N143" s="10">
        <v>0</v>
      </c>
      <c r="O143" s="10">
        <v>111.53</v>
      </c>
      <c r="P143" s="10">
        <v>0</v>
      </c>
      <c r="Q143" s="10">
        <v>0</v>
      </c>
      <c r="R143" s="10">
        <v>109.69</v>
      </c>
      <c r="S143" s="10">
        <v>0</v>
      </c>
      <c r="T143" s="10">
        <v>0</v>
      </c>
      <c r="U143" s="10">
        <v>78.569999999999993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111.72</v>
      </c>
      <c r="AK143" s="10">
        <v>736.73</v>
      </c>
      <c r="AL143" s="10">
        <v>137</v>
      </c>
      <c r="AM143">
        <v>137</v>
      </c>
    </row>
    <row r="144" spans="1:39" x14ac:dyDescent="0.25">
      <c r="A144" s="10" t="s">
        <v>391</v>
      </c>
      <c r="B144" s="10">
        <v>138</v>
      </c>
      <c r="C144" s="10" t="s">
        <v>532</v>
      </c>
      <c r="D144" s="10" t="s">
        <v>544</v>
      </c>
      <c r="E144" s="10" t="s">
        <v>364</v>
      </c>
      <c r="F144" s="10">
        <v>6</v>
      </c>
      <c r="G144" s="10">
        <v>735.42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121.47</v>
      </c>
      <c r="N144" s="10">
        <v>126.89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116.27</v>
      </c>
      <c r="X144" s="10">
        <v>0</v>
      </c>
      <c r="Y144" s="10">
        <v>125.63</v>
      </c>
      <c r="Z144" s="10">
        <v>117.13</v>
      </c>
      <c r="AA144" s="10">
        <v>0</v>
      </c>
      <c r="AB144" s="10">
        <v>0</v>
      </c>
      <c r="AC144" s="10">
        <v>128.03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127.46</v>
      </c>
      <c r="AK144" s="10">
        <v>735.42</v>
      </c>
      <c r="AL144" s="10">
        <v>138</v>
      </c>
      <c r="AM144">
        <v>138</v>
      </c>
    </row>
    <row r="145" spans="1:39" x14ac:dyDescent="0.25">
      <c r="A145" s="10" t="s">
        <v>391</v>
      </c>
      <c r="B145" s="10">
        <v>139</v>
      </c>
      <c r="C145" s="10" t="s">
        <v>583</v>
      </c>
      <c r="D145" s="10" t="s">
        <v>35</v>
      </c>
      <c r="E145" s="10" t="s">
        <v>362</v>
      </c>
      <c r="F145" s="10">
        <v>5</v>
      </c>
      <c r="G145" s="10">
        <v>727</v>
      </c>
      <c r="H145" s="10">
        <v>0</v>
      </c>
      <c r="I145" s="10">
        <v>0</v>
      </c>
      <c r="J145" s="10">
        <v>140.59</v>
      </c>
      <c r="K145" s="10">
        <v>0</v>
      </c>
      <c r="L145" s="10">
        <v>145.41999999999999</v>
      </c>
      <c r="M145" s="10">
        <v>147.72999999999999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145.88999999999999</v>
      </c>
      <c r="T145" s="10">
        <v>147.37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147.55000000000001</v>
      </c>
      <c r="AK145" s="10">
        <v>727</v>
      </c>
      <c r="AL145" s="10">
        <v>139</v>
      </c>
      <c r="AM145">
        <v>139</v>
      </c>
    </row>
    <row r="146" spans="1:39" x14ac:dyDescent="0.25">
      <c r="A146" s="10" t="s">
        <v>391</v>
      </c>
      <c r="B146" s="10">
        <v>140</v>
      </c>
      <c r="C146" s="10" t="s">
        <v>438</v>
      </c>
      <c r="D146" s="10" t="s">
        <v>65</v>
      </c>
      <c r="E146" s="10" t="s">
        <v>417</v>
      </c>
      <c r="F146" s="10">
        <v>6</v>
      </c>
      <c r="G146" s="10">
        <v>720.45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118.6</v>
      </c>
      <c r="O146" s="10">
        <v>116.73</v>
      </c>
      <c r="P146" s="10">
        <v>116.4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124.53</v>
      </c>
      <c r="W146" s="10">
        <v>125.91</v>
      </c>
      <c r="X146" s="10">
        <v>0</v>
      </c>
      <c r="Y146" s="10">
        <v>0</v>
      </c>
      <c r="Z146" s="10">
        <v>118.28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125.22</v>
      </c>
      <c r="AK146" s="10">
        <v>720.45</v>
      </c>
      <c r="AL146" s="10">
        <v>140</v>
      </c>
      <c r="AM146">
        <v>140</v>
      </c>
    </row>
    <row r="147" spans="1:39" x14ac:dyDescent="0.25">
      <c r="A147" s="10" t="s">
        <v>391</v>
      </c>
      <c r="B147" s="10">
        <v>141</v>
      </c>
      <c r="C147" s="10" t="s">
        <v>482</v>
      </c>
      <c r="D147" s="10" t="s">
        <v>114</v>
      </c>
      <c r="E147" s="10" t="s">
        <v>373</v>
      </c>
      <c r="F147" s="10">
        <v>6</v>
      </c>
      <c r="G147" s="10">
        <v>712.88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126.73</v>
      </c>
      <c r="P147" s="10">
        <v>120.04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122.67</v>
      </c>
      <c r="X147" s="10">
        <v>0</v>
      </c>
      <c r="Y147" s="10">
        <v>0</v>
      </c>
      <c r="Z147" s="10">
        <v>0</v>
      </c>
      <c r="AA147" s="10">
        <v>0</v>
      </c>
      <c r="AB147" s="10">
        <v>124.64</v>
      </c>
      <c r="AC147" s="10">
        <v>0</v>
      </c>
      <c r="AD147" s="10">
        <v>121.74</v>
      </c>
      <c r="AE147" s="10">
        <v>97.06</v>
      </c>
      <c r="AF147" s="10">
        <v>0</v>
      </c>
      <c r="AG147" s="10">
        <v>0</v>
      </c>
      <c r="AH147" s="10">
        <v>0</v>
      </c>
      <c r="AI147" s="10">
        <v>0</v>
      </c>
      <c r="AJ147" s="10">
        <v>125.69</v>
      </c>
      <c r="AK147" s="10">
        <v>712.88</v>
      </c>
      <c r="AL147" s="10">
        <v>141</v>
      </c>
      <c r="AM147">
        <v>141</v>
      </c>
    </row>
    <row r="148" spans="1:39" x14ac:dyDescent="0.25">
      <c r="A148" s="10" t="s">
        <v>391</v>
      </c>
      <c r="B148" s="10">
        <v>142</v>
      </c>
      <c r="C148" s="10" t="s">
        <v>89</v>
      </c>
      <c r="D148" s="10" t="s">
        <v>90</v>
      </c>
      <c r="E148" s="10" t="s">
        <v>362</v>
      </c>
      <c r="F148" s="10">
        <v>6</v>
      </c>
      <c r="G148" s="10">
        <v>710.54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119.89</v>
      </c>
      <c r="Q148" s="10">
        <v>120.96</v>
      </c>
      <c r="R148" s="10">
        <v>75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132.75</v>
      </c>
      <c r="AA148" s="10">
        <v>132.84</v>
      </c>
      <c r="AB148" s="10">
        <v>0</v>
      </c>
      <c r="AC148" s="10">
        <v>0</v>
      </c>
      <c r="AD148" s="10">
        <v>129.1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132.80000000000001</v>
      </c>
      <c r="AK148" s="10">
        <v>710.54</v>
      </c>
      <c r="AL148" s="10">
        <v>142</v>
      </c>
      <c r="AM148">
        <v>142</v>
      </c>
    </row>
    <row r="149" spans="1:39" x14ac:dyDescent="0.25">
      <c r="A149" s="10" t="s">
        <v>391</v>
      </c>
      <c r="B149" s="10">
        <v>143</v>
      </c>
      <c r="C149" s="10" t="s">
        <v>464</v>
      </c>
      <c r="D149" s="10" t="s">
        <v>465</v>
      </c>
      <c r="E149" s="10" t="s">
        <v>364</v>
      </c>
      <c r="F149" s="10">
        <v>5</v>
      </c>
      <c r="G149" s="10">
        <v>704.75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139.68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138.28</v>
      </c>
      <c r="AC149" s="10">
        <v>0</v>
      </c>
      <c r="AD149" s="10">
        <v>141.05000000000001</v>
      </c>
      <c r="AE149" s="10">
        <v>145.80000000000001</v>
      </c>
      <c r="AF149" s="10">
        <v>0</v>
      </c>
      <c r="AG149" s="10">
        <v>139.94</v>
      </c>
      <c r="AH149" s="10">
        <v>0</v>
      </c>
      <c r="AI149" s="10">
        <v>0</v>
      </c>
      <c r="AJ149" s="10">
        <v>143.43</v>
      </c>
      <c r="AK149" s="10">
        <v>704.75</v>
      </c>
      <c r="AL149" s="10">
        <v>143</v>
      </c>
      <c r="AM149">
        <v>143</v>
      </c>
    </row>
    <row r="150" spans="1:39" x14ac:dyDescent="0.25">
      <c r="A150" s="10" t="s">
        <v>391</v>
      </c>
      <c r="B150" s="10">
        <v>144</v>
      </c>
      <c r="C150" s="10" t="s">
        <v>112</v>
      </c>
      <c r="D150" s="10" t="s">
        <v>493</v>
      </c>
      <c r="E150" s="10" t="s">
        <v>595</v>
      </c>
      <c r="F150" s="10">
        <v>6</v>
      </c>
      <c r="G150" s="10">
        <v>701.85</v>
      </c>
      <c r="H150" s="10">
        <v>0</v>
      </c>
      <c r="I150" s="10">
        <v>122.81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116.58</v>
      </c>
      <c r="S150" s="10">
        <v>96.15</v>
      </c>
      <c r="T150" s="10">
        <v>122.48</v>
      </c>
      <c r="U150" s="10">
        <v>0</v>
      </c>
      <c r="V150" s="10">
        <v>126.17</v>
      </c>
      <c r="W150" s="10">
        <v>0</v>
      </c>
      <c r="X150" s="10">
        <v>0</v>
      </c>
      <c r="Y150" s="10">
        <v>0</v>
      </c>
      <c r="Z150" s="10">
        <v>117.66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124.49</v>
      </c>
      <c r="AK150" s="10">
        <v>701.85</v>
      </c>
      <c r="AL150" s="10">
        <v>144</v>
      </c>
      <c r="AM150">
        <v>144</v>
      </c>
    </row>
    <row r="151" spans="1:39" x14ac:dyDescent="0.25">
      <c r="A151" s="10" t="s">
        <v>391</v>
      </c>
      <c r="B151" s="10">
        <v>145</v>
      </c>
      <c r="C151" s="10" t="s">
        <v>585</v>
      </c>
      <c r="D151" s="10" t="s">
        <v>176</v>
      </c>
      <c r="E151" s="10" t="s">
        <v>360</v>
      </c>
      <c r="F151" s="10">
        <v>5</v>
      </c>
      <c r="G151" s="10">
        <v>700.79</v>
      </c>
      <c r="H151" s="10">
        <v>144.66999999999999</v>
      </c>
      <c r="I151" s="10">
        <v>138.28</v>
      </c>
      <c r="J151" s="10">
        <v>0</v>
      </c>
      <c r="K151" s="10">
        <v>130.78</v>
      </c>
      <c r="L151" s="10">
        <v>142.29</v>
      </c>
      <c r="M151" s="10">
        <v>144.77000000000001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144.72</v>
      </c>
      <c r="AK151" s="10">
        <v>700.79</v>
      </c>
      <c r="AL151" s="10">
        <v>145</v>
      </c>
      <c r="AM151">
        <v>145</v>
      </c>
    </row>
    <row r="152" spans="1:39" x14ac:dyDescent="0.25">
      <c r="A152" s="10" t="s">
        <v>391</v>
      </c>
      <c r="B152" s="10">
        <v>146</v>
      </c>
      <c r="C152" s="10" t="s">
        <v>721</v>
      </c>
      <c r="D152" s="10" t="s">
        <v>212</v>
      </c>
      <c r="E152" s="10" t="s">
        <v>439</v>
      </c>
      <c r="F152" s="10">
        <v>6</v>
      </c>
      <c r="G152" s="10">
        <v>699.32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130.34</v>
      </c>
      <c r="P152" s="10">
        <v>120.74</v>
      </c>
      <c r="Q152" s="10">
        <v>78.569999999999993</v>
      </c>
      <c r="R152" s="10">
        <v>116.3</v>
      </c>
      <c r="S152" s="10">
        <v>121.68</v>
      </c>
      <c r="T152" s="10">
        <v>131.69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131.02000000000001</v>
      </c>
      <c r="AK152" s="10">
        <v>699.32</v>
      </c>
      <c r="AL152" s="10">
        <v>146</v>
      </c>
      <c r="AM152">
        <v>146</v>
      </c>
    </row>
    <row r="153" spans="1:39" x14ac:dyDescent="0.25">
      <c r="A153" s="10" t="s">
        <v>391</v>
      </c>
      <c r="B153" s="10">
        <v>147</v>
      </c>
      <c r="C153" s="10" t="s">
        <v>156</v>
      </c>
      <c r="D153" s="10" t="s">
        <v>157</v>
      </c>
      <c r="E153" s="10" t="s">
        <v>357</v>
      </c>
      <c r="F153" s="10">
        <v>5</v>
      </c>
      <c r="G153" s="10">
        <v>698.55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140.41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130.49</v>
      </c>
      <c r="Y153" s="10">
        <v>139.34</v>
      </c>
      <c r="Z153" s="10">
        <v>0</v>
      </c>
      <c r="AA153" s="10">
        <v>0</v>
      </c>
      <c r="AB153" s="10">
        <v>140.68</v>
      </c>
      <c r="AC153" s="10">
        <v>0</v>
      </c>
      <c r="AD153" s="10">
        <v>0</v>
      </c>
      <c r="AE153" s="10">
        <v>147.63</v>
      </c>
      <c r="AF153" s="10">
        <v>0</v>
      </c>
      <c r="AG153" s="10">
        <v>0</v>
      </c>
      <c r="AH153" s="10">
        <v>0</v>
      </c>
      <c r="AI153" s="10">
        <v>0</v>
      </c>
      <c r="AJ153" s="10">
        <v>144.16</v>
      </c>
      <c r="AK153" s="10">
        <v>698.55</v>
      </c>
      <c r="AL153" s="10">
        <v>147</v>
      </c>
      <c r="AM153">
        <v>147</v>
      </c>
    </row>
    <row r="154" spans="1:39" x14ac:dyDescent="0.25">
      <c r="A154" s="10" t="s">
        <v>391</v>
      </c>
      <c r="B154" s="10">
        <v>148</v>
      </c>
      <c r="C154" s="10" t="s">
        <v>40</v>
      </c>
      <c r="D154" s="10" t="s">
        <v>41</v>
      </c>
      <c r="E154" s="10" t="s">
        <v>386</v>
      </c>
      <c r="F154" s="10">
        <v>5</v>
      </c>
      <c r="G154" s="10">
        <v>677.32</v>
      </c>
      <c r="H154" s="10">
        <v>0</v>
      </c>
      <c r="I154" s="10">
        <v>0</v>
      </c>
      <c r="J154" s="10">
        <v>0</v>
      </c>
      <c r="K154" s="10">
        <v>0</v>
      </c>
      <c r="L154" s="10">
        <v>133.78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136.36000000000001</v>
      </c>
      <c r="S154" s="10">
        <v>130.69999999999999</v>
      </c>
      <c r="T154" s="10">
        <v>133.33000000000001</v>
      </c>
      <c r="U154" s="10">
        <v>0</v>
      </c>
      <c r="V154" s="10">
        <v>143.15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139.76</v>
      </c>
      <c r="AK154" s="10">
        <v>677.32</v>
      </c>
      <c r="AL154" s="10">
        <v>148</v>
      </c>
      <c r="AM154">
        <v>148</v>
      </c>
    </row>
    <row r="155" spans="1:39" x14ac:dyDescent="0.25">
      <c r="A155" s="10" t="s">
        <v>391</v>
      </c>
      <c r="B155" s="10">
        <v>149</v>
      </c>
      <c r="C155" s="10" t="s">
        <v>559</v>
      </c>
      <c r="D155" s="10" t="s">
        <v>232</v>
      </c>
      <c r="E155" s="10" t="s">
        <v>363</v>
      </c>
      <c r="F155" s="10">
        <v>5</v>
      </c>
      <c r="G155" s="10">
        <v>674.97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133.99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133.85</v>
      </c>
      <c r="W155" s="10">
        <v>135.33000000000001</v>
      </c>
      <c r="X155" s="10">
        <v>0</v>
      </c>
      <c r="Y155" s="10">
        <v>138.58000000000001</v>
      </c>
      <c r="Z155" s="10">
        <v>0</v>
      </c>
      <c r="AA155" s="10">
        <v>0</v>
      </c>
      <c r="AB155" s="10">
        <v>133.22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136.96</v>
      </c>
      <c r="AK155" s="10">
        <v>674.97</v>
      </c>
      <c r="AL155" s="10">
        <v>149</v>
      </c>
      <c r="AM155">
        <v>149</v>
      </c>
    </row>
    <row r="156" spans="1:39" x14ac:dyDescent="0.25">
      <c r="A156" s="10" t="s">
        <v>391</v>
      </c>
      <c r="B156" s="10">
        <v>150</v>
      </c>
      <c r="C156" s="10" t="s">
        <v>182</v>
      </c>
      <c r="D156" s="10" t="s">
        <v>144</v>
      </c>
      <c r="E156" s="10" t="s">
        <v>359</v>
      </c>
      <c r="F156" s="10">
        <v>5</v>
      </c>
      <c r="G156" s="10">
        <v>672.05</v>
      </c>
      <c r="H156" s="10">
        <v>0</v>
      </c>
      <c r="I156" s="10">
        <v>0</v>
      </c>
      <c r="J156" s="10">
        <v>0</v>
      </c>
      <c r="K156" s="10">
        <v>0</v>
      </c>
      <c r="L156" s="10">
        <v>139.25</v>
      </c>
      <c r="M156" s="10">
        <v>0</v>
      </c>
      <c r="N156" s="10">
        <v>0</v>
      </c>
      <c r="O156" s="10">
        <v>0</v>
      </c>
      <c r="P156" s="10">
        <v>0</v>
      </c>
      <c r="Q156" s="10">
        <v>133.1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126.09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132.6</v>
      </c>
      <c r="AG156" s="10">
        <v>141.01</v>
      </c>
      <c r="AH156" s="10">
        <v>0</v>
      </c>
      <c r="AI156" s="10">
        <v>0</v>
      </c>
      <c r="AJ156" s="10">
        <v>140.13</v>
      </c>
      <c r="AK156" s="10">
        <v>672.05</v>
      </c>
      <c r="AL156" s="10">
        <v>150</v>
      </c>
      <c r="AM156">
        <v>150</v>
      </c>
    </row>
    <row r="157" spans="1:39" x14ac:dyDescent="0.25">
      <c r="A157" s="10" t="s">
        <v>391</v>
      </c>
      <c r="B157" s="10">
        <v>151</v>
      </c>
      <c r="C157" s="10" t="s">
        <v>572</v>
      </c>
      <c r="D157" s="10" t="s">
        <v>573</v>
      </c>
      <c r="E157" s="10" t="s">
        <v>869</v>
      </c>
      <c r="F157" s="10">
        <v>5</v>
      </c>
      <c r="G157" s="10">
        <v>663.15</v>
      </c>
      <c r="H157" s="10">
        <v>132.49</v>
      </c>
      <c r="I157" s="10">
        <v>0</v>
      </c>
      <c r="J157" s="10">
        <v>132.1</v>
      </c>
      <c r="K157" s="10">
        <v>131.52000000000001</v>
      </c>
      <c r="L157" s="10">
        <v>0</v>
      </c>
      <c r="M157" s="10">
        <v>0</v>
      </c>
      <c r="N157" s="10">
        <v>0</v>
      </c>
      <c r="O157" s="10">
        <v>131.53</v>
      </c>
      <c r="P157" s="10">
        <v>135.51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134</v>
      </c>
      <c r="AK157" s="10">
        <v>663.15</v>
      </c>
      <c r="AL157" s="10">
        <v>151</v>
      </c>
      <c r="AM157">
        <v>151</v>
      </c>
    </row>
    <row r="158" spans="1:39" x14ac:dyDescent="0.25">
      <c r="A158" s="10" t="s">
        <v>391</v>
      </c>
      <c r="B158" s="10">
        <v>152</v>
      </c>
      <c r="C158" s="10" t="s">
        <v>204</v>
      </c>
      <c r="D158" s="10" t="s">
        <v>217</v>
      </c>
      <c r="E158" s="10" t="s">
        <v>364</v>
      </c>
      <c r="F158" s="10">
        <v>5</v>
      </c>
      <c r="G158" s="10">
        <v>659.81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141.22</v>
      </c>
      <c r="P158" s="10">
        <v>133.18</v>
      </c>
      <c r="Q158" s="10">
        <v>0</v>
      </c>
      <c r="R158" s="10">
        <v>95.83</v>
      </c>
      <c r="S158" s="10">
        <v>0</v>
      </c>
      <c r="T158" s="10">
        <v>144.19</v>
      </c>
      <c r="U158" s="10">
        <v>145.38999999999999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144.79</v>
      </c>
      <c r="AK158" s="10">
        <v>659.81</v>
      </c>
      <c r="AL158" s="10">
        <v>152</v>
      </c>
      <c r="AM158">
        <v>152</v>
      </c>
    </row>
    <row r="159" spans="1:39" x14ac:dyDescent="0.25">
      <c r="A159" s="10" t="s">
        <v>391</v>
      </c>
      <c r="B159" s="10">
        <v>153</v>
      </c>
      <c r="C159" s="10" t="s">
        <v>233</v>
      </c>
      <c r="D159" s="10" t="s">
        <v>234</v>
      </c>
      <c r="E159" s="10" t="s">
        <v>417</v>
      </c>
      <c r="F159" s="10">
        <v>5</v>
      </c>
      <c r="G159" s="10">
        <v>658.66</v>
      </c>
      <c r="H159" s="10">
        <v>0</v>
      </c>
      <c r="I159" s="10">
        <v>0</v>
      </c>
      <c r="J159" s="10">
        <v>0</v>
      </c>
      <c r="K159" s="10">
        <v>132.32</v>
      </c>
      <c r="L159" s="10">
        <v>132.43</v>
      </c>
      <c r="M159" s="10">
        <v>0</v>
      </c>
      <c r="N159" s="10">
        <v>131.21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130.5</v>
      </c>
      <c r="V159" s="10">
        <v>0</v>
      </c>
      <c r="W159" s="10">
        <v>0</v>
      </c>
      <c r="X159" s="10">
        <v>0</v>
      </c>
      <c r="Y159" s="10">
        <v>0</v>
      </c>
      <c r="Z159" s="10">
        <v>132.19999999999999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132.38</v>
      </c>
      <c r="AK159" s="10">
        <v>658.66</v>
      </c>
      <c r="AL159" s="10">
        <v>153</v>
      </c>
      <c r="AM159">
        <v>153</v>
      </c>
    </row>
    <row r="160" spans="1:39" x14ac:dyDescent="0.25">
      <c r="A160" s="10" t="s">
        <v>391</v>
      </c>
      <c r="B160" s="10">
        <v>154</v>
      </c>
      <c r="C160" s="10" t="s">
        <v>104</v>
      </c>
      <c r="D160" s="10" t="s">
        <v>108</v>
      </c>
      <c r="E160" s="10" t="s">
        <v>364</v>
      </c>
      <c r="F160" s="10">
        <v>5</v>
      </c>
      <c r="G160" s="10">
        <v>653.79</v>
      </c>
      <c r="H160" s="10">
        <v>0</v>
      </c>
      <c r="I160" s="10">
        <v>128.52000000000001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129.13</v>
      </c>
      <c r="V160" s="10">
        <v>0</v>
      </c>
      <c r="W160" s="10">
        <v>131.97999999999999</v>
      </c>
      <c r="X160" s="10">
        <v>0</v>
      </c>
      <c r="Y160" s="10">
        <v>125.31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138.85</v>
      </c>
      <c r="AH160" s="10">
        <v>0</v>
      </c>
      <c r="AI160" s="10">
        <v>0</v>
      </c>
      <c r="AJ160" s="10">
        <v>135.41999999999999</v>
      </c>
      <c r="AK160" s="10">
        <v>653.79</v>
      </c>
      <c r="AL160" s="10">
        <v>154</v>
      </c>
      <c r="AM160">
        <v>154</v>
      </c>
    </row>
    <row r="161" spans="1:39" x14ac:dyDescent="0.25">
      <c r="A161" s="10" t="s">
        <v>391</v>
      </c>
      <c r="B161" s="10">
        <v>155</v>
      </c>
      <c r="C161" s="10" t="s">
        <v>736</v>
      </c>
      <c r="D161" s="10" t="s">
        <v>737</v>
      </c>
      <c r="E161" s="10" t="s">
        <v>738</v>
      </c>
      <c r="F161" s="10">
        <v>6</v>
      </c>
      <c r="G161" s="10">
        <v>648.58000000000004</v>
      </c>
      <c r="H161" s="10">
        <v>87.5</v>
      </c>
      <c r="I161" s="10">
        <v>108.26</v>
      </c>
      <c r="J161" s="10">
        <v>94.44</v>
      </c>
      <c r="K161" s="10">
        <v>0</v>
      </c>
      <c r="L161" s="10">
        <v>114.73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118.63</v>
      </c>
      <c r="T161" s="10">
        <v>125.02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121.83</v>
      </c>
      <c r="AK161" s="10">
        <v>648.58000000000004</v>
      </c>
      <c r="AL161" s="10">
        <v>155</v>
      </c>
      <c r="AM161">
        <v>155</v>
      </c>
    </row>
    <row r="162" spans="1:39" x14ac:dyDescent="0.25">
      <c r="A162" s="10" t="s">
        <v>391</v>
      </c>
      <c r="B162" s="10">
        <v>156</v>
      </c>
      <c r="C162" s="10" t="s">
        <v>244</v>
      </c>
      <c r="D162" s="10" t="s">
        <v>108</v>
      </c>
      <c r="E162" s="10" t="s">
        <v>586</v>
      </c>
      <c r="F162" s="10">
        <v>6</v>
      </c>
      <c r="G162" s="10">
        <v>638.77</v>
      </c>
      <c r="H162" s="10">
        <v>0</v>
      </c>
      <c r="I162" s="10">
        <v>109.95</v>
      </c>
      <c r="J162" s="10">
        <v>0</v>
      </c>
      <c r="K162" s="10">
        <v>111.4</v>
      </c>
      <c r="L162" s="10">
        <v>109.28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100</v>
      </c>
      <c r="T162" s="10">
        <v>115.28</v>
      </c>
      <c r="U162" s="10">
        <v>92.86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113.34</v>
      </c>
      <c r="AK162" s="10">
        <v>638.77</v>
      </c>
      <c r="AL162" s="10">
        <v>156</v>
      </c>
      <c r="AM162">
        <v>156</v>
      </c>
    </row>
    <row r="163" spans="1:39" x14ac:dyDescent="0.25">
      <c r="A163" s="10" t="s">
        <v>392</v>
      </c>
      <c r="B163" s="10">
        <v>157</v>
      </c>
      <c r="C163" s="10" t="s">
        <v>472</v>
      </c>
      <c r="D163" s="10" t="s">
        <v>473</v>
      </c>
      <c r="E163" s="10" t="s">
        <v>363</v>
      </c>
      <c r="F163" s="10">
        <v>5</v>
      </c>
      <c r="G163" s="10">
        <v>638.59</v>
      </c>
      <c r="H163" s="10">
        <v>0</v>
      </c>
      <c r="I163" s="10">
        <v>0</v>
      </c>
      <c r="J163" s="10">
        <v>0</v>
      </c>
      <c r="K163" s="10">
        <v>128.91</v>
      </c>
      <c r="L163" s="10">
        <v>0</v>
      </c>
      <c r="M163" s="10">
        <v>0</v>
      </c>
      <c r="N163" s="10">
        <v>0</v>
      </c>
      <c r="O163" s="10">
        <v>129.58000000000001</v>
      </c>
      <c r="P163" s="10">
        <v>0</v>
      </c>
      <c r="Q163" s="10">
        <v>128.72999999999999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124.11</v>
      </c>
      <c r="Z163" s="10">
        <v>0</v>
      </c>
      <c r="AA163" s="10">
        <v>0</v>
      </c>
      <c r="AB163" s="10">
        <v>127.26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129.25</v>
      </c>
      <c r="AK163" s="10">
        <v>638.59</v>
      </c>
      <c r="AL163" s="10">
        <v>157</v>
      </c>
      <c r="AM163">
        <v>157</v>
      </c>
    </row>
    <row r="164" spans="1:39" x14ac:dyDescent="0.25">
      <c r="A164" s="10" t="s">
        <v>391</v>
      </c>
      <c r="B164" s="10">
        <v>158</v>
      </c>
      <c r="C164" s="10" t="s">
        <v>601</v>
      </c>
      <c r="D164" s="10" t="s">
        <v>602</v>
      </c>
      <c r="E164" s="10" t="s">
        <v>603</v>
      </c>
      <c r="F164" s="10">
        <v>5</v>
      </c>
      <c r="G164" s="10">
        <v>632.89</v>
      </c>
      <c r="H164" s="10">
        <v>120.16</v>
      </c>
      <c r="I164" s="10">
        <v>129.96</v>
      </c>
      <c r="J164" s="10">
        <v>0</v>
      </c>
      <c r="K164" s="10">
        <v>0</v>
      </c>
      <c r="L164" s="10">
        <v>0</v>
      </c>
      <c r="M164" s="10">
        <v>126.66</v>
      </c>
      <c r="N164" s="10">
        <v>130.1</v>
      </c>
      <c r="O164" s="10">
        <v>0</v>
      </c>
      <c r="P164" s="10">
        <v>0</v>
      </c>
      <c r="Q164" s="10">
        <v>0</v>
      </c>
      <c r="R164" s="10">
        <v>126.01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130.03</v>
      </c>
      <c r="AK164" s="10">
        <v>632.89</v>
      </c>
      <c r="AL164" s="10">
        <v>158</v>
      </c>
      <c r="AM164">
        <v>158</v>
      </c>
    </row>
    <row r="165" spans="1:39" x14ac:dyDescent="0.25">
      <c r="A165" s="10" t="s">
        <v>392</v>
      </c>
      <c r="B165" s="10">
        <v>159</v>
      </c>
      <c r="C165" s="10" t="s">
        <v>107</v>
      </c>
      <c r="D165" s="10" t="s">
        <v>292</v>
      </c>
      <c r="E165" s="10" t="s">
        <v>357</v>
      </c>
      <c r="F165" s="10">
        <v>6</v>
      </c>
      <c r="G165" s="10">
        <v>631.42999999999995</v>
      </c>
      <c r="H165" s="10">
        <v>0</v>
      </c>
      <c r="I165" s="10">
        <v>0</v>
      </c>
      <c r="J165" s="10">
        <v>0</v>
      </c>
      <c r="K165" s="10">
        <v>0</v>
      </c>
      <c r="L165" s="10">
        <v>104.76</v>
      </c>
      <c r="M165" s="10">
        <v>0</v>
      </c>
      <c r="N165" s="10">
        <v>106.98</v>
      </c>
      <c r="O165" s="10">
        <v>0</v>
      </c>
      <c r="P165" s="10">
        <v>0</v>
      </c>
      <c r="Q165" s="10">
        <v>0</v>
      </c>
      <c r="R165" s="10">
        <v>104.67</v>
      </c>
      <c r="S165" s="10">
        <v>0</v>
      </c>
      <c r="T165" s="10">
        <v>0</v>
      </c>
      <c r="U165" s="10">
        <v>0</v>
      </c>
      <c r="V165" s="10">
        <v>0</v>
      </c>
      <c r="W165" s="10">
        <v>100</v>
      </c>
      <c r="X165" s="10">
        <v>0</v>
      </c>
      <c r="Y165" s="10">
        <v>0</v>
      </c>
      <c r="Z165" s="10">
        <v>103.82</v>
      </c>
      <c r="AA165" s="10">
        <v>0</v>
      </c>
      <c r="AB165" s="10">
        <v>0</v>
      </c>
      <c r="AC165" s="10">
        <v>0</v>
      </c>
      <c r="AD165" s="10">
        <v>0</v>
      </c>
      <c r="AE165" s="10">
        <v>111.2</v>
      </c>
      <c r="AF165" s="10">
        <v>0</v>
      </c>
      <c r="AG165" s="10">
        <v>0</v>
      </c>
      <c r="AH165" s="10">
        <v>0</v>
      </c>
      <c r="AI165" s="10">
        <v>0</v>
      </c>
      <c r="AJ165" s="10">
        <v>109.09</v>
      </c>
      <c r="AK165" s="10">
        <v>631.42999999999995</v>
      </c>
      <c r="AL165" s="10">
        <v>159</v>
      </c>
      <c r="AM165">
        <v>159</v>
      </c>
    </row>
    <row r="166" spans="1:39" x14ac:dyDescent="0.25">
      <c r="A166" s="10" t="s">
        <v>391</v>
      </c>
      <c r="B166" s="10">
        <v>160</v>
      </c>
      <c r="C166" s="10" t="s">
        <v>271</v>
      </c>
      <c r="D166" s="10" t="s">
        <v>35</v>
      </c>
      <c r="E166" s="10" t="s">
        <v>417</v>
      </c>
      <c r="F166" s="10">
        <v>5</v>
      </c>
      <c r="G166" s="10">
        <v>630.49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112.69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131.77000000000001</v>
      </c>
      <c r="X166" s="10">
        <v>0</v>
      </c>
      <c r="Y166" s="10">
        <v>120.6</v>
      </c>
      <c r="Z166" s="10">
        <v>0</v>
      </c>
      <c r="AA166" s="10">
        <v>133.80000000000001</v>
      </c>
      <c r="AB166" s="10">
        <v>0</v>
      </c>
      <c r="AC166" s="10">
        <v>131.63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132.79</v>
      </c>
      <c r="AK166" s="10">
        <v>630.49</v>
      </c>
      <c r="AL166" s="10">
        <v>160</v>
      </c>
      <c r="AM166">
        <v>160</v>
      </c>
    </row>
    <row r="167" spans="1:39" x14ac:dyDescent="0.25">
      <c r="A167" s="10" t="s">
        <v>391</v>
      </c>
      <c r="B167" s="10">
        <v>161</v>
      </c>
      <c r="C167" s="10" t="s">
        <v>80</v>
      </c>
      <c r="D167" s="10" t="s">
        <v>108</v>
      </c>
      <c r="E167" s="10" t="s">
        <v>362</v>
      </c>
      <c r="F167" s="10">
        <v>5</v>
      </c>
      <c r="G167" s="10">
        <v>627.28</v>
      </c>
      <c r="H167" s="10">
        <v>134.26</v>
      </c>
      <c r="I167" s="10">
        <v>132.33000000000001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146.06</v>
      </c>
      <c r="AA167" s="10">
        <v>0</v>
      </c>
      <c r="AB167" s="10">
        <v>80.56</v>
      </c>
      <c r="AC167" s="10">
        <v>0</v>
      </c>
      <c r="AD167" s="10">
        <v>134.07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140.16</v>
      </c>
      <c r="AK167" s="10">
        <v>627.28</v>
      </c>
      <c r="AL167" s="10">
        <v>161</v>
      </c>
      <c r="AM167">
        <v>161</v>
      </c>
    </row>
    <row r="168" spans="1:39" x14ac:dyDescent="0.25">
      <c r="A168" s="10" t="s">
        <v>391</v>
      </c>
      <c r="B168" s="10">
        <v>162</v>
      </c>
      <c r="C168" s="10" t="s">
        <v>321</v>
      </c>
      <c r="D168" s="10" t="s">
        <v>322</v>
      </c>
      <c r="E168" s="10" t="s">
        <v>417</v>
      </c>
      <c r="F168" s="10">
        <v>5</v>
      </c>
      <c r="G168" s="10">
        <v>620.28</v>
      </c>
      <c r="H168" s="10">
        <v>0</v>
      </c>
      <c r="I168" s="10">
        <v>124.59</v>
      </c>
      <c r="J168" s="10">
        <v>0</v>
      </c>
      <c r="K168" s="10">
        <v>0</v>
      </c>
      <c r="L168" s="10">
        <v>0</v>
      </c>
      <c r="M168" s="10">
        <v>0</v>
      </c>
      <c r="N168" s="10">
        <v>121.47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125.15</v>
      </c>
      <c r="U168" s="10">
        <v>0</v>
      </c>
      <c r="V168" s="10">
        <v>0</v>
      </c>
      <c r="W168" s="10">
        <v>125.21</v>
      </c>
      <c r="X168" s="10">
        <v>0</v>
      </c>
      <c r="Y168" s="10">
        <v>0</v>
      </c>
      <c r="Z168" s="10">
        <v>0</v>
      </c>
      <c r="AA168" s="10">
        <v>123.86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125.18</v>
      </c>
      <c r="AK168" s="10">
        <v>620.28</v>
      </c>
      <c r="AL168" s="10">
        <v>162</v>
      </c>
      <c r="AM168">
        <v>162</v>
      </c>
    </row>
    <row r="169" spans="1:39" x14ac:dyDescent="0.25">
      <c r="A169" s="10" t="s">
        <v>391</v>
      </c>
      <c r="B169" s="10">
        <v>163</v>
      </c>
      <c r="C169" s="10" t="s">
        <v>830</v>
      </c>
      <c r="D169" s="10" t="s">
        <v>75</v>
      </c>
      <c r="E169" s="10" t="s">
        <v>362</v>
      </c>
      <c r="F169" s="10">
        <v>5</v>
      </c>
      <c r="G169" s="10">
        <v>616.32000000000005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121.64</v>
      </c>
      <c r="R169" s="10">
        <v>109.49</v>
      </c>
      <c r="S169" s="10">
        <v>134.54</v>
      </c>
      <c r="T169" s="10">
        <v>0</v>
      </c>
      <c r="U169" s="10">
        <v>0</v>
      </c>
      <c r="V169" s="10">
        <v>131.46</v>
      </c>
      <c r="W169" s="10">
        <v>119.19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133</v>
      </c>
      <c r="AK169" s="10">
        <v>616.32000000000005</v>
      </c>
      <c r="AL169" s="10">
        <v>163</v>
      </c>
      <c r="AM169">
        <v>163</v>
      </c>
    </row>
    <row r="170" spans="1:39" x14ac:dyDescent="0.25">
      <c r="A170" s="10" t="s">
        <v>391</v>
      </c>
      <c r="B170" s="10">
        <v>164</v>
      </c>
      <c r="C170" s="10" t="s">
        <v>16</v>
      </c>
      <c r="D170" s="10" t="s">
        <v>17</v>
      </c>
      <c r="E170" s="10" t="s">
        <v>367</v>
      </c>
      <c r="F170" s="10">
        <v>4</v>
      </c>
      <c r="G170" s="10">
        <v>606.94000000000005</v>
      </c>
      <c r="H170" s="10">
        <v>0</v>
      </c>
      <c r="I170" s="10">
        <v>0</v>
      </c>
      <c r="J170" s="10">
        <v>0</v>
      </c>
      <c r="K170" s="10">
        <v>0</v>
      </c>
      <c r="L170" s="10">
        <v>151.80000000000001</v>
      </c>
      <c r="M170" s="10">
        <v>0</v>
      </c>
      <c r="N170" s="10">
        <v>149.97999999999999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154.82</v>
      </c>
      <c r="Y170" s="10">
        <v>150.34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153.31</v>
      </c>
      <c r="AK170" s="10">
        <v>606.94000000000005</v>
      </c>
      <c r="AL170" s="10">
        <v>164</v>
      </c>
      <c r="AM170">
        <v>164</v>
      </c>
    </row>
    <row r="171" spans="1:39" x14ac:dyDescent="0.25">
      <c r="A171" s="10" t="s">
        <v>391</v>
      </c>
      <c r="B171" s="10">
        <v>165</v>
      </c>
      <c r="C171" s="10" t="s">
        <v>18</v>
      </c>
      <c r="D171" s="10" t="s">
        <v>19</v>
      </c>
      <c r="E171" s="10" t="s">
        <v>417</v>
      </c>
      <c r="F171" s="10">
        <v>4</v>
      </c>
      <c r="G171" s="10">
        <v>606.9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151.38999999999999</v>
      </c>
      <c r="O171" s="10">
        <v>0</v>
      </c>
      <c r="P171" s="10">
        <v>0</v>
      </c>
      <c r="Q171" s="10">
        <v>0</v>
      </c>
      <c r="R171" s="10">
        <v>150.86000000000001</v>
      </c>
      <c r="S171" s="10">
        <v>0</v>
      </c>
      <c r="T171" s="10">
        <v>153.37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151.28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152.38</v>
      </c>
      <c r="AK171" s="10">
        <v>606.9</v>
      </c>
      <c r="AL171" s="10">
        <v>165</v>
      </c>
      <c r="AM171">
        <v>165</v>
      </c>
    </row>
    <row r="172" spans="1:39" x14ac:dyDescent="0.25">
      <c r="A172" s="10" t="s">
        <v>392</v>
      </c>
      <c r="B172" s="10">
        <v>166</v>
      </c>
      <c r="C172" s="10" t="s">
        <v>189</v>
      </c>
      <c r="D172" s="10" t="s">
        <v>190</v>
      </c>
      <c r="E172" s="10" t="s">
        <v>443</v>
      </c>
      <c r="F172" s="10">
        <v>5</v>
      </c>
      <c r="G172" s="10">
        <v>605.59</v>
      </c>
      <c r="H172" s="10">
        <v>0</v>
      </c>
      <c r="I172" s="10">
        <v>0</v>
      </c>
      <c r="J172" s="10">
        <v>126.64</v>
      </c>
      <c r="K172" s="10">
        <v>0</v>
      </c>
      <c r="L172" s="10">
        <v>119.61</v>
      </c>
      <c r="M172" s="10">
        <v>0</v>
      </c>
      <c r="N172" s="10">
        <v>0</v>
      </c>
      <c r="O172" s="10">
        <v>120.48</v>
      </c>
      <c r="P172" s="10">
        <v>121.89</v>
      </c>
      <c r="Q172" s="10">
        <v>0</v>
      </c>
      <c r="R172" s="10">
        <v>116.97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124.27</v>
      </c>
      <c r="AK172" s="10">
        <v>605.59</v>
      </c>
      <c r="AL172" s="10">
        <v>166</v>
      </c>
      <c r="AM172">
        <v>166</v>
      </c>
    </row>
    <row r="173" spans="1:39" x14ac:dyDescent="0.25">
      <c r="A173" s="10" t="s">
        <v>391</v>
      </c>
      <c r="B173" s="10">
        <v>167</v>
      </c>
      <c r="C173" s="10" t="s">
        <v>983</v>
      </c>
      <c r="D173" s="10" t="s">
        <v>108</v>
      </c>
      <c r="E173" s="10" t="s">
        <v>579</v>
      </c>
      <c r="F173" s="10">
        <v>6</v>
      </c>
      <c r="G173" s="10">
        <v>596.22</v>
      </c>
      <c r="H173" s="10">
        <v>0</v>
      </c>
      <c r="I173" s="10">
        <v>0</v>
      </c>
      <c r="J173" s="10">
        <v>62.5</v>
      </c>
      <c r="K173" s="10">
        <v>105.65</v>
      </c>
      <c r="L173" s="10">
        <v>100</v>
      </c>
      <c r="M173" s="10">
        <v>110.73</v>
      </c>
      <c r="N173" s="10">
        <v>111.53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105.81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111.13</v>
      </c>
      <c r="AK173" s="10">
        <v>596.22</v>
      </c>
      <c r="AL173" s="10">
        <v>167</v>
      </c>
      <c r="AM173">
        <v>167</v>
      </c>
    </row>
    <row r="174" spans="1:39" x14ac:dyDescent="0.25">
      <c r="A174" s="10" t="s">
        <v>391</v>
      </c>
      <c r="B174" s="10">
        <v>168</v>
      </c>
      <c r="C174" s="10" t="s">
        <v>937</v>
      </c>
      <c r="D174" s="10" t="s">
        <v>938</v>
      </c>
      <c r="E174" s="10" t="s">
        <v>939</v>
      </c>
      <c r="F174" s="10">
        <v>5</v>
      </c>
      <c r="G174" s="10">
        <v>589.46</v>
      </c>
      <c r="H174" s="10">
        <v>0</v>
      </c>
      <c r="I174" s="10">
        <v>0</v>
      </c>
      <c r="J174" s="10">
        <v>116.7</v>
      </c>
      <c r="K174" s="10">
        <v>0</v>
      </c>
      <c r="L174" s="10">
        <v>116.9</v>
      </c>
      <c r="M174" s="10">
        <v>121.95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120</v>
      </c>
      <c r="U174" s="10">
        <v>113.91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120.98</v>
      </c>
      <c r="AK174" s="10">
        <v>589.46</v>
      </c>
      <c r="AL174" s="10">
        <v>168</v>
      </c>
      <c r="AM174">
        <v>168</v>
      </c>
    </row>
    <row r="175" spans="1:39" x14ac:dyDescent="0.25">
      <c r="A175" s="10" t="s">
        <v>391</v>
      </c>
      <c r="B175" s="10">
        <v>169</v>
      </c>
      <c r="C175" s="10" t="s">
        <v>447</v>
      </c>
      <c r="D175" s="10" t="s">
        <v>213</v>
      </c>
      <c r="E175" s="10" t="s">
        <v>362</v>
      </c>
      <c r="F175" s="10">
        <v>4</v>
      </c>
      <c r="G175" s="10">
        <v>587.29</v>
      </c>
      <c r="H175" s="10">
        <v>0</v>
      </c>
      <c r="I175" s="10">
        <v>0</v>
      </c>
      <c r="J175" s="10">
        <v>148.66</v>
      </c>
      <c r="K175" s="10">
        <v>144.53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147.02000000000001</v>
      </c>
      <c r="W175" s="10">
        <v>147.08000000000001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147.87</v>
      </c>
      <c r="AK175" s="10">
        <v>587.29</v>
      </c>
      <c r="AL175" s="10">
        <v>169</v>
      </c>
      <c r="AM175">
        <v>169</v>
      </c>
    </row>
    <row r="176" spans="1:39" x14ac:dyDescent="0.25">
      <c r="A176" s="10" t="s">
        <v>392</v>
      </c>
      <c r="B176" s="10">
        <v>170</v>
      </c>
      <c r="C176" s="10" t="s">
        <v>1034</v>
      </c>
      <c r="D176" s="10" t="s">
        <v>1035</v>
      </c>
      <c r="E176" s="10" t="s">
        <v>367</v>
      </c>
      <c r="F176" s="10">
        <v>5</v>
      </c>
      <c r="G176" s="10">
        <v>580.66999999999996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113.5</v>
      </c>
      <c r="AB176" s="10">
        <v>114.37</v>
      </c>
      <c r="AC176" s="10">
        <v>0</v>
      </c>
      <c r="AD176" s="10">
        <v>114.25</v>
      </c>
      <c r="AE176" s="10">
        <v>119.1</v>
      </c>
      <c r="AF176" s="10">
        <v>119.45</v>
      </c>
      <c r="AG176" s="10">
        <v>0</v>
      </c>
      <c r="AH176" s="10">
        <v>0</v>
      </c>
      <c r="AI176" s="10">
        <v>0</v>
      </c>
      <c r="AJ176" s="10">
        <v>119.28</v>
      </c>
      <c r="AK176" s="10">
        <v>580.66999999999996</v>
      </c>
      <c r="AL176" s="10">
        <v>170</v>
      </c>
      <c r="AM176">
        <v>170</v>
      </c>
    </row>
    <row r="177" spans="1:39" x14ac:dyDescent="0.25">
      <c r="A177" s="10" t="s">
        <v>391</v>
      </c>
      <c r="B177" s="10">
        <v>171</v>
      </c>
      <c r="C177" s="10" t="s">
        <v>16</v>
      </c>
      <c r="D177" s="10" t="s">
        <v>22</v>
      </c>
      <c r="E177" s="10" t="s">
        <v>370</v>
      </c>
      <c r="F177" s="10">
        <v>4</v>
      </c>
      <c r="G177" s="10">
        <v>580.57000000000005</v>
      </c>
      <c r="H177" s="10">
        <v>0</v>
      </c>
      <c r="I177" s="10">
        <v>0</v>
      </c>
      <c r="J177" s="10">
        <v>0</v>
      </c>
      <c r="K177" s="10">
        <v>0</v>
      </c>
      <c r="L177" s="10">
        <v>145.16999999999999</v>
      </c>
      <c r="M177" s="10">
        <v>0</v>
      </c>
      <c r="N177" s="10">
        <v>148.59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137.07</v>
      </c>
      <c r="Y177" s="10">
        <v>149.74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149.16999999999999</v>
      </c>
      <c r="AK177" s="10">
        <v>580.57000000000005</v>
      </c>
      <c r="AL177" s="10">
        <v>171</v>
      </c>
      <c r="AM177">
        <v>171</v>
      </c>
    </row>
    <row r="178" spans="1:39" x14ac:dyDescent="0.25">
      <c r="A178" s="10" t="s">
        <v>392</v>
      </c>
      <c r="B178" s="10">
        <v>172</v>
      </c>
      <c r="C178" s="10" t="s">
        <v>498</v>
      </c>
      <c r="D178" s="10" t="s">
        <v>931</v>
      </c>
      <c r="E178" s="10" t="s">
        <v>379</v>
      </c>
      <c r="F178" s="10">
        <v>5</v>
      </c>
      <c r="G178" s="10">
        <v>579</v>
      </c>
      <c r="H178" s="10">
        <v>100</v>
      </c>
      <c r="I178" s="10">
        <v>0</v>
      </c>
      <c r="J178" s="10">
        <v>0</v>
      </c>
      <c r="K178" s="10">
        <v>118.76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94.44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132.68</v>
      </c>
      <c r="AA178" s="10">
        <v>0</v>
      </c>
      <c r="AB178" s="10">
        <v>0</v>
      </c>
      <c r="AC178" s="10">
        <v>0</v>
      </c>
      <c r="AD178" s="10">
        <v>0</v>
      </c>
      <c r="AE178" s="10">
        <v>133.12</v>
      </c>
      <c r="AF178" s="10">
        <v>0</v>
      </c>
      <c r="AG178" s="10">
        <v>0</v>
      </c>
      <c r="AH178" s="10">
        <v>0</v>
      </c>
      <c r="AI178" s="10">
        <v>0</v>
      </c>
      <c r="AJ178" s="10">
        <v>132.9</v>
      </c>
      <c r="AK178" s="10">
        <v>579</v>
      </c>
      <c r="AL178" s="10">
        <v>172</v>
      </c>
      <c r="AM178">
        <v>172</v>
      </c>
    </row>
    <row r="179" spans="1:39" x14ac:dyDescent="0.25">
      <c r="A179" s="10" t="s">
        <v>391</v>
      </c>
      <c r="B179" s="10">
        <v>173</v>
      </c>
      <c r="C179" s="10" t="s">
        <v>463</v>
      </c>
      <c r="D179" s="10" t="s">
        <v>344</v>
      </c>
      <c r="E179" s="10" t="s">
        <v>357</v>
      </c>
      <c r="F179" s="10">
        <v>4</v>
      </c>
      <c r="G179" s="10">
        <v>576.08000000000004</v>
      </c>
      <c r="H179" s="10">
        <v>142.52000000000001</v>
      </c>
      <c r="I179" s="10">
        <v>0</v>
      </c>
      <c r="J179" s="10">
        <v>145.85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146.59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141.12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146.22</v>
      </c>
      <c r="AK179" s="10">
        <v>576.08000000000004</v>
      </c>
      <c r="AL179" s="10">
        <v>173</v>
      </c>
      <c r="AM179">
        <v>173</v>
      </c>
    </row>
    <row r="180" spans="1:39" x14ac:dyDescent="0.25">
      <c r="A180" s="10" t="s">
        <v>391</v>
      </c>
      <c r="B180" s="10">
        <v>174</v>
      </c>
      <c r="C180" s="10" t="s">
        <v>570</v>
      </c>
      <c r="D180" s="10" t="s">
        <v>571</v>
      </c>
      <c r="E180" s="10" t="s">
        <v>380</v>
      </c>
      <c r="F180" s="10">
        <v>4</v>
      </c>
      <c r="G180" s="10">
        <v>573.19000000000005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139.24</v>
      </c>
      <c r="R180" s="10">
        <v>140.07</v>
      </c>
      <c r="S180" s="10">
        <v>0</v>
      </c>
      <c r="T180" s="10">
        <v>0</v>
      </c>
      <c r="U180" s="10">
        <v>146.22999999999999</v>
      </c>
      <c r="V180" s="10">
        <v>147.65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146.94</v>
      </c>
      <c r="AK180" s="10">
        <v>573.19000000000005</v>
      </c>
      <c r="AL180" s="10">
        <v>174</v>
      </c>
      <c r="AM180">
        <v>174</v>
      </c>
    </row>
    <row r="181" spans="1:39" x14ac:dyDescent="0.25">
      <c r="A181" s="10" t="s">
        <v>391</v>
      </c>
      <c r="B181" s="10">
        <v>175</v>
      </c>
      <c r="C181" s="10" t="s">
        <v>687</v>
      </c>
      <c r="D181" s="10" t="s">
        <v>181</v>
      </c>
      <c r="E181" s="10" t="s">
        <v>368</v>
      </c>
      <c r="F181" s="10">
        <v>5</v>
      </c>
      <c r="G181" s="10">
        <v>568.74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121.97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115.76</v>
      </c>
      <c r="W181" s="10">
        <v>120.71</v>
      </c>
      <c r="X181" s="10">
        <v>0</v>
      </c>
      <c r="Y181" s="10">
        <v>0</v>
      </c>
      <c r="Z181" s="10">
        <v>95</v>
      </c>
      <c r="AA181" s="10">
        <v>0</v>
      </c>
      <c r="AB181" s="10">
        <v>0</v>
      </c>
      <c r="AC181" s="10">
        <v>115.3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121.34</v>
      </c>
      <c r="AK181" s="10">
        <v>568.74</v>
      </c>
      <c r="AL181" s="10">
        <v>175</v>
      </c>
      <c r="AM181">
        <v>175</v>
      </c>
    </row>
    <row r="182" spans="1:39" x14ac:dyDescent="0.25">
      <c r="A182" s="10" t="s">
        <v>392</v>
      </c>
      <c r="B182" s="10">
        <v>176</v>
      </c>
      <c r="C182" s="10" t="s">
        <v>198</v>
      </c>
      <c r="D182" s="10" t="s">
        <v>487</v>
      </c>
      <c r="E182" s="10" t="s">
        <v>357</v>
      </c>
      <c r="F182" s="10">
        <v>5</v>
      </c>
      <c r="G182" s="10">
        <v>568.5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109.99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112.43</v>
      </c>
      <c r="AB182" s="10">
        <v>118</v>
      </c>
      <c r="AC182" s="10">
        <v>0</v>
      </c>
      <c r="AD182" s="10">
        <v>0</v>
      </c>
      <c r="AE182" s="10">
        <v>0</v>
      </c>
      <c r="AF182" s="10">
        <v>114.52</v>
      </c>
      <c r="AG182" s="10">
        <v>113.56</v>
      </c>
      <c r="AH182" s="10">
        <v>0</v>
      </c>
      <c r="AI182" s="10">
        <v>0</v>
      </c>
      <c r="AJ182" s="10">
        <v>116.26</v>
      </c>
      <c r="AK182" s="10">
        <v>568.5</v>
      </c>
      <c r="AL182" s="10">
        <v>176</v>
      </c>
      <c r="AM182">
        <v>176</v>
      </c>
    </row>
    <row r="183" spans="1:39" x14ac:dyDescent="0.25">
      <c r="A183" s="10" t="s">
        <v>391</v>
      </c>
      <c r="B183" s="10">
        <v>177</v>
      </c>
      <c r="C183" s="10" t="s">
        <v>272</v>
      </c>
      <c r="D183" s="10" t="s">
        <v>232</v>
      </c>
      <c r="E183" s="10" t="s">
        <v>386</v>
      </c>
      <c r="F183" s="10">
        <v>5</v>
      </c>
      <c r="G183" s="10">
        <v>567.80999999999995</v>
      </c>
      <c r="H183" s="10">
        <v>0</v>
      </c>
      <c r="I183" s="10">
        <v>115.28</v>
      </c>
      <c r="J183" s="10">
        <v>0</v>
      </c>
      <c r="K183" s="10">
        <v>0</v>
      </c>
      <c r="L183" s="10">
        <v>0</v>
      </c>
      <c r="M183" s="10">
        <v>0</v>
      </c>
      <c r="N183" s="10">
        <v>114.11</v>
      </c>
      <c r="O183" s="10">
        <v>110.94</v>
      </c>
      <c r="P183" s="10">
        <v>110.72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116.76</v>
      </c>
      <c r="AH183" s="10">
        <v>0</v>
      </c>
      <c r="AI183" s="10">
        <v>0</v>
      </c>
      <c r="AJ183" s="10">
        <v>116.02</v>
      </c>
      <c r="AK183" s="10">
        <v>567.80999999999995</v>
      </c>
      <c r="AL183" s="10">
        <v>177</v>
      </c>
      <c r="AM183">
        <v>177</v>
      </c>
    </row>
    <row r="184" spans="1:39" x14ac:dyDescent="0.25">
      <c r="A184" s="10" t="s">
        <v>391</v>
      </c>
      <c r="B184" s="10">
        <v>178</v>
      </c>
      <c r="C184" s="10" t="s">
        <v>483</v>
      </c>
      <c r="D184" s="10" t="s">
        <v>79</v>
      </c>
      <c r="E184" s="10" t="s">
        <v>368</v>
      </c>
      <c r="F184" s="10">
        <v>4</v>
      </c>
      <c r="G184" s="10">
        <v>562.49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141.19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147.24</v>
      </c>
      <c r="W184" s="10">
        <v>0</v>
      </c>
      <c r="X184" s="10">
        <v>0</v>
      </c>
      <c r="Y184" s="10">
        <v>129.19999999999999</v>
      </c>
      <c r="Z184" s="10">
        <v>144.86000000000001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146.05000000000001</v>
      </c>
      <c r="AK184" s="10">
        <v>562.49</v>
      </c>
      <c r="AL184" s="10">
        <v>178</v>
      </c>
      <c r="AM184">
        <v>178</v>
      </c>
    </row>
    <row r="185" spans="1:39" x14ac:dyDescent="0.25">
      <c r="A185" s="10" t="s">
        <v>391</v>
      </c>
      <c r="B185" s="10">
        <v>179</v>
      </c>
      <c r="C185" s="10" t="s">
        <v>587</v>
      </c>
      <c r="D185" s="10" t="s">
        <v>27</v>
      </c>
      <c r="E185" s="10" t="s">
        <v>357</v>
      </c>
      <c r="F185" s="10">
        <v>5</v>
      </c>
      <c r="G185" s="10">
        <v>561.58000000000004</v>
      </c>
      <c r="H185" s="10">
        <v>108.41</v>
      </c>
      <c r="I185" s="10">
        <v>113.15</v>
      </c>
      <c r="J185" s="10">
        <v>107.84</v>
      </c>
      <c r="K185" s="10">
        <v>0</v>
      </c>
      <c r="L185" s="10">
        <v>114.29</v>
      </c>
      <c r="M185" s="10">
        <v>0</v>
      </c>
      <c r="N185" s="10">
        <v>117.89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116.09</v>
      </c>
      <c r="AK185" s="10">
        <v>561.58000000000004</v>
      </c>
      <c r="AL185" s="10">
        <v>179</v>
      </c>
      <c r="AM185">
        <v>179</v>
      </c>
    </row>
    <row r="186" spans="1:39" x14ac:dyDescent="0.25">
      <c r="A186" s="10" t="s">
        <v>391</v>
      </c>
      <c r="B186" s="10">
        <v>180</v>
      </c>
      <c r="C186" s="10" t="s">
        <v>257</v>
      </c>
      <c r="D186" s="10" t="s">
        <v>258</v>
      </c>
      <c r="E186" s="10" t="s">
        <v>367</v>
      </c>
      <c r="F186" s="10">
        <v>4</v>
      </c>
      <c r="G186" s="10">
        <v>558.74</v>
      </c>
      <c r="H186" s="10">
        <v>0</v>
      </c>
      <c r="I186" s="10">
        <v>0</v>
      </c>
      <c r="J186" s="10">
        <v>0</v>
      </c>
      <c r="K186" s="10">
        <v>0</v>
      </c>
      <c r="L186" s="10">
        <v>136.13</v>
      </c>
      <c r="M186" s="10">
        <v>135.71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136.36000000000001</v>
      </c>
      <c r="W186" s="10">
        <v>150.54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143.44999999999999</v>
      </c>
      <c r="AK186" s="10">
        <v>558.74</v>
      </c>
      <c r="AL186" s="10">
        <v>180</v>
      </c>
      <c r="AM186">
        <v>180</v>
      </c>
    </row>
    <row r="187" spans="1:39" x14ac:dyDescent="0.25">
      <c r="A187" s="10" t="s">
        <v>391</v>
      </c>
      <c r="B187" s="10">
        <v>181</v>
      </c>
      <c r="C187" s="10" t="s">
        <v>482</v>
      </c>
      <c r="D187" s="10" t="s">
        <v>336</v>
      </c>
      <c r="E187" s="10" t="s">
        <v>373</v>
      </c>
      <c r="F187" s="10">
        <v>4</v>
      </c>
      <c r="G187" s="10">
        <v>557.9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136.22999999999999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135.69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144.78</v>
      </c>
      <c r="AF187" s="10">
        <v>0</v>
      </c>
      <c r="AG187" s="10">
        <v>141.19999999999999</v>
      </c>
      <c r="AH187" s="10">
        <v>0</v>
      </c>
      <c r="AI187" s="10">
        <v>0</v>
      </c>
      <c r="AJ187" s="10">
        <v>142.99</v>
      </c>
      <c r="AK187" s="10">
        <v>557.9</v>
      </c>
      <c r="AL187" s="10">
        <v>181</v>
      </c>
      <c r="AM187">
        <v>181</v>
      </c>
    </row>
    <row r="188" spans="1:39" x14ac:dyDescent="0.25">
      <c r="A188" s="10" t="s">
        <v>391</v>
      </c>
      <c r="B188" s="10">
        <v>182</v>
      </c>
      <c r="C188" s="10" t="s">
        <v>941</v>
      </c>
      <c r="D188" s="10" t="s">
        <v>609</v>
      </c>
      <c r="E188" s="10" t="s">
        <v>717</v>
      </c>
      <c r="F188" s="10">
        <v>4</v>
      </c>
      <c r="G188" s="10">
        <v>557.34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146.57</v>
      </c>
      <c r="Q188" s="10">
        <v>0</v>
      </c>
      <c r="R188" s="10">
        <v>143.03</v>
      </c>
      <c r="S188" s="10">
        <v>0</v>
      </c>
      <c r="T188" s="10">
        <v>0</v>
      </c>
      <c r="U188" s="10">
        <v>0</v>
      </c>
      <c r="V188" s="10">
        <v>0</v>
      </c>
      <c r="W188" s="10">
        <v>122.66</v>
      </c>
      <c r="X188" s="10">
        <v>0</v>
      </c>
      <c r="Y188" s="10">
        <v>0</v>
      </c>
      <c r="Z188" s="10">
        <v>0</v>
      </c>
      <c r="AA188" s="10">
        <v>145.08000000000001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145.83000000000001</v>
      </c>
      <c r="AK188" s="10">
        <v>557.34</v>
      </c>
      <c r="AL188" s="10">
        <v>182</v>
      </c>
      <c r="AM188">
        <v>182</v>
      </c>
    </row>
    <row r="189" spans="1:39" x14ac:dyDescent="0.25">
      <c r="A189" s="10" t="s">
        <v>391</v>
      </c>
      <c r="B189" s="10">
        <v>183</v>
      </c>
      <c r="C189" s="10" t="s">
        <v>186</v>
      </c>
      <c r="D189" s="10" t="s">
        <v>195</v>
      </c>
      <c r="E189" s="10" t="s">
        <v>417</v>
      </c>
      <c r="F189" s="10">
        <v>5</v>
      </c>
      <c r="G189" s="10">
        <v>556.77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126.22</v>
      </c>
      <c r="R189" s="10">
        <v>95.83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80</v>
      </c>
      <c r="AA189" s="10">
        <v>126.46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128.26</v>
      </c>
      <c r="AH189" s="10">
        <v>0</v>
      </c>
      <c r="AI189" s="10">
        <v>0</v>
      </c>
      <c r="AJ189" s="10">
        <v>127.36</v>
      </c>
      <c r="AK189" s="10">
        <v>556.77</v>
      </c>
      <c r="AL189" s="10">
        <v>183</v>
      </c>
      <c r="AM189">
        <v>183</v>
      </c>
    </row>
    <row r="190" spans="1:39" x14ac:dyDescent="0.25">
      <c r="A190" s="10" t="s">
        <v>391</v>
      </c>
      <c r="B190" s="10">
        <v>184</v>
      </c>
      <c r="C190" s="10" t="s">
        <v>247</v>
      </c>
      <c r="D190" s="10" t="s">
        <v>608</v>
      </c>
      <c r="E190" s="10" t="s">
        <v>362</v>
      </c>
      <c r="F190" s="10">
        <v>5</v>
      </c>
      <c r="G190" s="10">
        <v>554.52</v>
      </c>
      <c r="H190" s="10">
        <v>112.58</v>
      </c>
      <c r="I190" s="10">
        <v>100</v>
      </c>
      <c r="J190" s="10">
        <v>116.12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108.23</v>
      </c>
      <c r="W190" s="10">
        <v>0</v>
      </c>
      <c r="X190" s="10">
        <v>0</v>
      </c>
      <c r="Y190" s="10">
        <v>117.59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116.86</v>
      </c>
      <c r="AK190" s="10">
        <v>554.52</v>
      </c>
      <c r="AL190" s="10">
        <v>184</v>
      </c>
      <c r="AM190">
        <v>184</v>
      </c>
    </row>
    <row r="191" spans="1:39" x14ac:dyDescent="0.25">
      <c r="A191" s="10" t="s">
        <v>391</v>
      </c>
      <c r="B191" s="10">
        <v>185</v>
      </c>
      <c r="C191" s="10" t="s">
        <v>414</v>
      </c>
      <c r="D191" s="10" t="s">
        <v>114</v>
      </c>
      <c r="E191" s="10" t="s">
        <v>567</v>
      </c>
      <c r="F191" s="10">
        <v>4</v>
      </c>
      <c r="G191" s="10">
        <v>553.55999999999995</v>
      </c>
      <c r="H191" s="10">
        <v>141.61000000000001</v>
      </c>
      <c r="I191" s="10">
        <v>142.52000000000001</v>
      </c>
      <c r="J191" s="10">
        <v>0</v>
      </c>
      <c r="K191" s="10">
        <v>139.75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129.68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142.07</v>
      </c>
      <c r="AK191" s="10">
        <v>553.55999999999995</v>
      </c>
      <c r="AL191" s="10">
        <v>185</v>
      </c>
      <c r="AM191">
        <v>185</v>
      </c>
    </row>
    <row r="192" spans="1:39" x14ac:dyDescent="0.25">
      <c r="A192" s="10" t="s">
        <v>391</v>
      </c>
      <c r="B192" s="10">
        <v>186</v>
      </c>
      <c r="C192" s="10" t="s">
        <v>150</v>
      </c>
      <c r="D192" s="10" t="s">
        <v>137</v>
      </c>
      <c r="E192" s="10" t="s">
        <v>357</v>
      </c>
      <c r="F192" s="10">
        <v>4</v>
      </c>
      <c r="G192" s="10">
        <v>543.30999999999995</v>
      </c>
      <c r="H192" s="10">
        <v>135.5</v>
      </c>
      <c r="I192" s="10">
        <v>135.15</v>
      </c>
      <c r="J192" s="10">
        <v>136.78</v>
      </c>
      <c r="K192" s="10">
        <v>135.88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136.33000000000001</v>
      </c>
      <c r="AK192" s="10">
        <v>543.30999999999995</v>
      </c>
      <c r="AL192" s="10">
        <v>186</v>
      </c>
      <c r="AM192">
        <v>186</v>
      </c>
    </row>
    <row r="193" spans="1:39" x14ac:dyDescent="0.25">
      <c r="A193" s="10" t="s">
        <v>391</v>
      </c>
      <c r="B193" s="10">
        <v>187</v>
      </c>
      <c r="C193" s="10" t="s">
        <v>420</v>
      </c>
      <c r="D193" s="10" t="s">
        <v>166</v>
      </c>
      <c r="E193" s="10" t="s">
        <v>362</v>
      </c>
      <c r="F193" s="10">
        <v>4</v>
      </c>
      <c r="G193" s="10">
        <v>542.46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134.57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136.04</v>
      </c>
      <c r="AA193" s="10">
        <v>136.81</v>
      </c>
      <c r="AB193" s="10">
        <v>0</v>
      </c>
      <c r="AC193" s="10">
        <v>135.04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136.43</v>
      </c>
      <c r="AK193" s="10">
        <v>542.46</v>
      </c>
      <c r="AL193" s="10">
        <v>187</v>
      </c>
      <c r="AM193">
        <v>187</v>
      </c>
    </row>
    <row r="194" spans="1:39" x14ac:dyDescent="0.25">
      <c r="A194" s="10" t="s">
        <v>391</v>
      </c>
      <c r="B194" s="10">
        <v>188</v>
      </c>
      <c r="C194" s="10" t="s">
        <v>727</v>
      </c>
      <c r="D194" s="10" t="s">
        <v>728</v>
      </c>
      <c r="F194" s="10">
        <v>4</v>
      </c>
      <c r="G194" s="10">
        <v>538.87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130.27000000000001</v>
      </c>
      <c r="T194" s="10">
        <v>132.66999999999999</v>
      </c>
      <c r="U194" s="10">
        <v>0</v>
      </c>
      <c r="V194" s="10">
        <v>133.59</v>
      </c>
      <c r="W194" s="10">
        <v>142.34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137.97</v>
      </c>
      <c r="AK194" s="10">
        <v>538.87</v>
      </c>
      <c r="AL194" s="10">
        <v>188</v>
      </c>
      <c r="AM194">
        <v>188</v>
      </c>
    </row>
    <row r="195" spans="1:39" x14ac:dyDescent="0.25">
      <c r="A195" s="10" t="s">
        <v>391</v>
      </c>
      <c r="B195" s="10">
        <v>189</v>
      </c>
      <c r="C195" s="10" t="s">
        <v>204</v>
      </c>
      <c r="D195" s="10" t="s">
        <v>337</v>
      </c>
      <c r="E195" s="10" t="s">
        <v>364</v>
      </c>
      <c r="F195" s="10">
        <v>4</v>
      </c>
      <c r="G195" s="10">
        <v>537.65</v>
      </c>
      <c r="H195" s="10">
        <v>0</v>
      </c>
      <c r="I195" s="10">
        <v>0</v>
      </c>
      <c r="J195" s="10">
        <v>0</v>
      </c>
      <c r="K195" s="10">
        <v>147.83000000000001</v>
      </c>
      <c r="L195" s="10">
        <v>0</v>
      </c>
      <c r="M195" s="10">
        <v>96.88</v>
      </c>
      <c r="N195" s="10">
        <v>147.77000000000001</v>
      </c>
      <c r="O195" s="10">
        <v>145.16999999999999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147.80000000000001</v>
      </c>
      <c r="AK195" s="10">
        <v>537.65</v>
      </c>
      <c r="AL195" s="10">
        <v>189</v>
      </c>
      <c r="AM195">
        <v>189</v>
      </c>
    </row>
    <row r="196" spans="1:39" x14ac:dyDescent="0.25">
      <c r="A196" s="10" t="s">
        <v>391</v>
      </c>
      <c r="B196" s="10">
        <v>190</v>
      </c>
      <c r="C196" s="10" t="s">
        <v>655</v>
      </c>
      <c r="D196" s="10" t="s">
        <v>144</v>
      </c>
      <c r="E196" s="10" t="s">
        <v>364</v>
      </c>
      <c r="F196" s="10">
        <v>4</v>
      </c>
      <c r="G196" s="10">
        <v>536.75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135.5</v>
      </c>
      <c r="P196" s="10">
        <v>133.16999999999999</v>
      </c>
      <c r="Q196" s="10">
        <v>0</v>
      </c>
      <c r="R196" s="10">
        <v>0</v>
      </c>
      <c r="S196" s="10">
        <v>133.25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134.83000000000001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135.16999999999999</v>
      </c>
      <c r="AK196" s="10">
        <v>536.75</v>
      </c>
      <c r="AL196" s="10">
        <v>190</v>
      </c>
      <c r="AM196">
        <v>190</v>
      </c>
    </row>
    <row r="197" spans="1:39" x14ac:dyDescent="0.25">
      <c r="A197" s="10" t="s">
        <v>391</v>
      </c>
      <c r="B197" s="10">
        <v>191</v>
      </c>
      <c r="C197" s="10" t="s">
        <v>725</v>
      </c>
      <c r="D197" s="10" t="s">
        <v>726</v>
      </c>
      <c r="E197" s="10" t="s">
        <v>362</v>
      </c>
      <c r="F197" s="10">
        <v>4</v>
      </c>
      <c r="G197" s="10">
        <v>535.46</v>
      </c>
      <c r="H197" s="10">
        <v>0</v>
      </c>
      <c r="I197" s="10">
        <v>0</v>
      </c>
      <c r="J197" s="10">
        <v>132.09</v>
      </c>
      <c r="K197" s="10">
        <v>133.04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132.27000000000001</v>
      </c>
      <c r="U197" s="10">
        <v>0</v>
      </c>
      <c r="V197" s="10">
        <v>138.06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135.55000000000001</v>
      </c>
      <c r="AK197" s="10">
        <v>535.46</v>
      </c>
      <c r="AL197" s="10">
        <v>191</v>
      </c>
      <c r="AM197">
        <v>191</v>
      </c>
    </row>
    <row r="198" spans="1:39" x14ac:dyDescent="0.25">
      <c r="A198" s="10" t="s">
        <v>391</v>
      </c>
      <c r="B198" s="10">
        <v>192</v>
      </c>
      <c r="C198" s="10" t="s">
        <v>329</v>
      </c>
      <c r="D198" s="10" t="s">
        <v>108</v>
      </c>
      <c r="E198" s="10" t="s">
        <v>373</v>
      </c>
      <c r="F198" s="10">
        <v>5</v>
      </c>
      <c r="G198" s="10">
        <v>530.15</v>
      </c>
      <c r="H198" s="10">
        <v>0</v>
      </c>
      <c r="I198" s="10">
        <v>104.15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106.79</v>
      </c>
      <c r="P198" s="10">
        <v>105.21</v>
      </c>
      <c r="Q198" s="10">
        <v>0</v>
      </c>
      <c r="R198" s="10">
        <v>103.29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110.71</v>
      </c>
      <c r="AH198" s="10">
        <v>0</v>
      </c>
      <c r="AI198" s="10">
        <v>0</v>
      </c>
      <c r="AJ198" s="10">
        <v>108.75</v>
      </c>
      <c r="AK198" s="10">
        <v>530.15</v>
      </c>
      <c r="AL198" s="10">
        <v>192</v>
      </c>
      <c r="AM198">
        <v>192</v>
      </c>
    </row>
    <row r="199" spans="1:39" x14ac:dyDescent="0.25">
      <c r="A199" s="10" t="s">
        <v>391</v>
      </c>
      <c r="B199" s="10">
        <v>193</v>
      </c>
      <c r="C199" s="10" t="s">
        <v>730</v>
      </c>
      <c r="D199" s="10" t="s">
        <v>79</v>
      </c>
      <c r="E199" s="10" t="s">
        <v>362</v>
      </c>
      <c r="F199" s="10">
        <v>4</v>
      </c>
      <c r="G199" s="10">
        <v>528.25</v>
      </c>
      <c r="H199" s="10">
        <v>0</v>
      </c>
      <c r="I199" s="10">
        <v>0</v>
      </c>
      <c r="J199" s="10">
        <v>132.75</v>
      </c>
      <c r="K199" s="10">
        <v>128.96</v>
      </c>
      <c r="L199" s="10">
        <v>137.27000000000001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129.27000000000001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135.01</v>
      </c>
      <c r="AK199" s="10">
        <v>528.25</v>
      </c>
      <c r="AL199" s="10">
        <v>193</v>
      </c>
      <c r="AM199">
        <v>193</v>
      </c>
    </row>
    <row r="200" spans="1:39" x14ac:dyDescent="0.25">
      <c r="A200" s="10" t="s">
        <v>391</v>
      </c>
      <c r="B200" s="10">
        <v>194</v>
      </c>
      <c r="C200" s="10" t="s">
        <v>936</v>
      </c>
      <c r="D200" s="10" t="s">
        <v>256</v>
      </c>
      <c r="E200" s="10" t="s">
        <v>363</v>
      </c>
      <c r="F200" s="10">
        <v>4</v>
      </c>
      <c r="G200" s="10">
        <v>524.46</v>
      </c>
      <c r="H200" s="10">
        <v>0</v>
      </c>
      <c r="I200" s="10">
        <v>0</v>
      </c>
      <c r="J200" s="10">
        <v>0</v>
      </c>
      <c r="K200" s="10">
        <v>125.09</v>
      </c>
      <c r="L200" s="10">
        <v>0</v>
      </c>
      <c r="M200" s="10">
        <v>129.29</v>
      </c>
      <c r="N200" s="10">
        <v>133.13999999999999</v>
      </c>
      <c r="O200" s="10">
        <v>136.94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135.04</v>
      </c>
      <c r="AK200" s="10">
        <v>524.46</v>
      </c>
      <c r="AL200" s="10">
        <v>194</v>
      </c>
      <c r="AM200">
        <v>194</v>
      </c>
    </row>
    <row r="201" spans="1:39" x14ac:dyDescent="0.25">
      <c r="A201" s="10" t="s">
        <v>391</v>
      </c>
      <c r="B201" s="10">
        <v>195</v>
      </c>
      <c r="C201" s="10" t="s">
        <v>583</v>
      </c>
      <c r="D201" s="10" t="s">
        <v>45</v>
      </c>
      <c r="E201" s="10" t="s">
        <v>373</v>
      </c>
      <c r="F201" s="10">
        <v>4</v>
      </c>
      <c r="G201" s="10">
        <v>517.99</v>
      </c>
      <c r="H201" s="10">
        <v>0</v>
      </c>
      <c r="I201" s="10">
        <v>0</v>
      </c>
      <c r="J201" s="10">
        <v>0</v>
      </c>
      <c r="K201" s="10">
        <v>0</v>
      </c>
      <c r="L201" s="10">
        <v>121.88</v>
      </c>
      <c r="M201" s="10">
        <v>132.9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132.13</v>
      </c>
      <c r="T201" s="10">
        <v>0</v>
      </c>
      <c r="U201" s="10">
        <v>131.08000000000001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132.52000000000001</v>
      </c>
      <c r="AK201" s="10">
        <v>517.99</v>
      </c>
      <c r="AL201" s="10">
        <v>195</v>
      </c>
      <c r="AM201">
        <v>195</v>
      </c>
    </row>
    <row r="202" spans="1:39" x14ac:dyDescent="0.25">
      <c r="A202" s="10" t="s">
        <v>391</v>
      </c>
      <c r="B202" s="10">
        <v>196</v>
      </c>
      <c r="C202" s="10" t="s">
        <v>430</v>
      </c>
      <c r="D202" s="10" t="s">
        <v>431</v>
      </c>
      <c r="E202" s="10" t="s">
        <v>367</v>
      </c>
      <c r="F202" s="10">
        <v>4</v>
      </c>
      <c r="G202" s="10">
        <v>514.98</v>
      </c>
      <c r="H202" s="10">
        <v>0</v>
      </c>
      <c r="I202" s="10">
        <v>127.13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136.83000000000001</v>
      </c>
      <c r="U202" s="10">
        <v>0</v>
      </c>
      <c r="V202" s="10">
        <v>0</v>
      </c>
      <c r="W202" s="10">
        <v>0</v>
      </c>
      <c r="X202" s="10">
        <v>122.44</v>
      </c>
      <c r="Y202" s="10">
        <v>128.58000000000001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132.71</v>
      </c>
      <c r="AK202" s="10">
        <v>514.98</v>
      </c>
      <c r="AL202" s="10">
        <v>196</v>
      </c>
      <c r="AM202">
        <v>196</v>
      </c>
    </row>
    <row r="203" spans="1:39" x14ac:dyDescent="0.25">
      <c r="A203" s="10" t="s">
        <v>391</v>
      </c>
      <c r="B203" s="10">
        <v>197</v>
      </c>
      <c r="C203" s="10" t="s">
        <v>31</v>
      </c>
      <c r="D203" s="10" t="s">
        <v>32</v>
      </c>
      <c r="E203" s="10" t="s">
        <v>385</v>
      </c>
      <c r="F203" s="10">
        <v>4</v>
      </c>
      <c r="G203" s="10">
        <v>511.39</v>
      </c>
      <c r="H203" s="10">
        <v>0</v>
      </c>
      <c r="I203" s="10">
        <v>142.61000000000001</v>
      </c>
      <c r="J203" s="10">
        <v>0</v>
      </c>
      <c r="K203" s="10">
        <v>0</v>
      </c>
      <c r="L203" s="10">
        <v>0</v>
      </c>
      <c r="M203" s="10">
        <v>0</v>
      </c>
      <c r="N203" s="10">
        <v>134.9</v>
      </c>
      <c r="O203" s="10">
        <v>0</v>
      </c>
      <c r="P203" s="10">
        <v>96.43</v>
      </c>
      <c r="Q203" s="10">
        <v>0</v>
      </c>
      <c r="R203" s="10">
        <v>137.44999999999999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140.03</v>
      </c>
      <c r="AK203" s="10">
        <v>511.39</v>
      </c>
      <c r="AL203" s="10">
        <v>197</v>
      </c>
      <c r="AM203">
        <v>197</v>
      </c>
    </row>
    <row r="204" spans="1:39" x14ac:dyDescent="0.25">
      <c r="A204" s="10" t="s">
        <v>392</v>
      </c>
      <c r="B204" s="10">
        <v>198</v>
      </c>
      <c r="C204" s="10" t="s">
        <v>329</v>
      </c>
      <c r="D204" s="10" t="s">
        <v>193</v>
      </c>
      <c r="E204" s="10" t="s">
        <v>373</v>
      </c>
      <c r="F204" s="10">
        <v>4</v>
      </c>
      <c r="G204" s="10">
        <v>509.7</v>
      </c>
      <c r="H204" s="10">
        <v>0</v>
      </c>
      <c r="I204" s="10">
        <v>127.32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130.59</v>
      </c>
      <c r="P204" s="10">
        <v>127.05</v>
      </c>
      <c r="Q204" s="10">
        <v>0</v>
      </c>
      <c r="R204" s="10">
        <v>124.74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128.96</v>
      </c>
      <c r="AK204" s="10">
        <v>509.7</v>
      </c>
      <c r="AL204" s="10">
        <v>198</v>
      </c>
      <c r="AM204">
        <v>198</v>
      </c>
    </row>
    <row r="205" spans="1:39" x14ac:dyDescent="0.25">
      <c r="A205" s="10" t="s">
        <v>391</v>
      </c>
      <c r="B205" s="10">
        <v>199</v>
      </c>
      <c r="C205" s="10" t="s">
        <v>501</v>
      </c>
      <c r="D205" s="10" t="s">
        <v>230</v>
      </c>
      <c r="E205" s="10" t="s">
        <v>658</v>
      </c>
      <c r="F205" s="10">
        <v>4</v>
      </c>
      <c r="G205" s="10">
        <v>503.54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100</v>
      </c>
      <c r="R205" s="10">
        <v>0</v>
      </c>
      <c r="S205" s="10">
        <v>132.55000000000001</v>
      </c>
      <c r="T205" s="10">
        <v>134.91999999999999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136.07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135.5</v>
      </c>
      <c r="AK205" s="10">
        <v>503.54</v>
      </c>
      <c r="AL205" s="10">
        <v>199</v>
      </c>
      <c r="AM205">
        <v>199</v>
      </c>
    </row>
    <row r="206" spans="1:39" x14ac:dyDescent="0.25">
      <c r="A206" s="10" t="s">
        <v>392</v>
      </c>
      <c r="B206" s="10">
        <v>200</v>
      </c>
      <c r="C206" s="10" t="s">
        <v>87</v>
      </c>
      <c r="D206" s="10" t="s">
        <v>202</v>
      </c>
      <c r="E206" s="10" t="s">
        <v>417</v>
      </c>
      <c r="F206" s="10">
        <v>4</v>
      </c>
      <c r="G206" s="10">
        <v>503.18</v>
      </c>
      <c r="H206" s="10">
        <v>0</v>
      </c>
      <c r="I206" s="10">
        <v>0</v>
      </c>
      <c r="J206" s="10">
        <v>0</v>
      </c>
      <c r="K206" s="10">
        <v>0</v>
      </c>
      <c r="L206" s="10">
        <v>126.72</v>
      </c>
      <c r="M206" s="10">
        <v>0</v>
      </c>
      <c r="N206" s="10">
        <v>126.62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121.03</v>
      </c>
      <c r="V206" s="10">
        <v>0</v>
      </c>
      <c r="W206" s="10">
        <v>0</v>
      </c>
      <c r="X206" s="10">
        <v>0</v>
      </c>
      <c r="Y206" s="10">
        <v>0</v>
      </c>
      <c r="Z206" s="10">
        <v>128.81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127.77</v>
      </c>
      <c r="AK206" s="10">
        <v>503.18</v>
      </c>
      <c r="AL206" s="10">
        <v>200</v>
      </c>
      <c r="AM206">
        <v>200</v>
      </c>
    </row>
    <row r="207" spans="1:39" x14ac:dyDescent="0.25">
      <c r="A207" s="10" t="s">
        <v>391</v>
      </c>
      <c r="B207" s="10">
        <v>201</v>
      </c>
      <c r="C207" s="10" t="s">
        <v>158</v>
      </c>
      <c r="D207" s="10" t="s">
        <v>159</v>
      </c>
      <c r="E207" s="10" t="s">
        <v>358</v>
      </c>
      <c r="F207" s="10">
        <v>4</v>
      </c>
      <c r="G207" s="10">
        <v>500.77</v>
      </c>
      <c r="H207" s="10">
        <v>0</v>
      </c>
      <c r="I207" s="10">
        <v>0</v>
      </c>
      <c r="J207" s="10">
        <v>100</v>
      </c>
      <c r="K207" s="10">
        <v>0</v>
      </c>
      <c r="L207" s="10">
        <v>135.08000000000001</v>
      </c>
      <c r="M207" s="10">
        <v>0</v>
      </c>
      <c r="N207" s="10">
        <v>0</v>
      </c>
      <c r="O207" s="10">
        <v>0</v>
      </c>
      <c r="P207" s="10">
        <v>0</v>
      </c>
      <c r="Q207" s="10">
        <v>132.87</v>
      </c>
      <c r="R207" s="10">
        <v>0</v>
      </c>
      <c r="S207" s="10">
        <v>0</v>
      </c>
      <c r="T207" s="10">
        <v>0</v>
      </c>
      <c r="U207" s="10">
        <v>132.82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133.97999999999999</v>
      </c>
      <c r="AK207" s="10">
        <v>500.77</v>
      </c>
      <c r="AL207" s="10">
        <v>201</v>
      </c>
      <c r="AM207">
        <v>201</v>
      </c>
    </row>
    <row r="208" spans="1:39" x14ac:dyDescent="0.25">
      <c r="A208" s="10" t="s">
        <v>391</v>
      </c>
      <c r="B208" s="10">
        <v>202</v>
      </c>
      <c r="C208" s="10" t="s">
        <v>283</v>
      </c>
      <c r="D208" s="10" t="s">
        <v>284</v>
      </c>
      <c r="E208" s="10" t="s">
        <v>362</v>
      </c>
      <c r="F208" s="10">
        <v>4</v>
      </c>
      <c r="G208" s="10">
        <v>496.77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136.91999999999999</v>
      </c>
      <c r="P208" s="10">
        <v>136.86000000000001</v>
      </c>
      <c r="Q208" s="10">
        <v>0</v>
      </c>
      <c r="R208" s="10">
        <v>0</v>
      </c>
      <c r="S208" s="10">
        <v>88.46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134.53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136.88999999999999</v>
      </c>
      <c r="AK208" s="10">
        <v>496.77</v>
      </c>
      <c r="AL208" s="10">
        <v>202</v>
      </c>
      <c r="AM208">
        <v>202</v>
      </c>
    </row>
    <row r="209" spans="1:39" x14ac:dyDescent="0.25">
      <c r="A209" s="10" t="s">
        <v>391</v>
      </c>
      <c r="B209" s="10">
        <v>203</v>
      </c>
      <c r="C209" s="10" t="s">
        <v>500</v>
      </c>
      <c r="D209" s="10" t="s">
        <v>259</v>
      </c>
      <c r="F209" s="10">
        <v>4</v>
      </c>
      <c r="G209" s="10">
        <v>494.57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120.18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117.95</v>
      </c>
      <c r="AA209" s="10">
        <v>0</v>
      </c>
      <c r="AB209" s="10">
        <v>0</v>
      </c>
      <c r="AC209" s="10">
        <v>0</v>
      </c>
      <c r="AD209" s="10">
        <v>0</v>
      </c>
      <c r="AE209" s="10">
        <v>133.32</v>
      </c>
      <c r="AF209" s="10">
        <v>0</v>
      </c>
      <c r="AG209" s="10">
        <v>123.12</v>
      </c>
      <c r="AH209" s="10">
        <v>0</v>
      </c>
      <c r="AI209" s="10">
        <v>0</v>
      </c>
      <c r="AJ209" s="10">
        <v>128.22</v>
      </c>
      <c r="AK209" s="10">
        <v>494.57</v>
      </c>
      <c r="AL209" s="10">
        <v>203</v>
      </c>
      <c r="AM209">
        <v>203</v>
      </c>
    </row>
    <row r="210" spans="1:39" x14ac:dyDescent="0.25">
      <c r="A210" s="10" t="s">
        <v>711</v>
      </c>
      <c r="B210" s="10">
        <v>204</v>
      </c>
      <c r="C210" s="10" t="s">
        <v>279</v>
      </c>
      <c r="D210" s="10" t="s">
        <v>838</v>
      </c>
      <c r="F210" s="10">
        <v>4</v>
      </c>
      <c r="G210" s="10">
        <v>486.02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118.49</v>
      </c>
      <c r="T210" s="10">
        <v>0</v>
      </c>
      <c r="U210" s="10">
        <v>118.36</v>
      </c>
      <c r="V210" s="10">
        <v>0</v>
      </c>
      <c r="W210" s="10">
        <v>0</v>
      </c>
      <c r="X210" s="10">
        <v>0</v>
      </c>
      <c r="Y210" s="10">
        <v>0</v>
      </c>
      <c r="Z210" s="10">
        <v>130.5</v>
      </c>
      <c r="AA210" s="10">
        <v>118.67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124.59</v>
      </c>
      <c r="AK210" s="10">
        <v>486.02</v>
      </c>
      <c r="AL210" s="10">
        <v>204</v>
      </c>
      <c r="AM210">
        <v>204</v>
      </c>
    </row>
    <row r="211" spans="1:39" x14ac:dyDescent="0.25">
      <c r="A211" s="10" t="s">
        <v>391</v>
      </c>
      <c r="B211" s="10">
        <v>205</v>
      </c>
      <c r="C211" s="10" t="s">
        <v>593</v>
      </c>
      <c r="D211" s="10" t="s">
        <v>166</v>
      </c>
      <c r="E211" s="10" t="s">
        <v>594</v>
      </c>
      <c r="F211" s="10">
        <v>4</v>
      </c>
      <c r="G211" s="10">
        <v>482.3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105.93</v>
      </c>
      <c r="S211" s="10">
        <v>0</v>
      </c>
      <c r="T211" s="10">
        <v>0</v>
      </c>
      <c r="U211" s="10">
        <v>125.6</v>
      </c>
      <c r="V211" s="10">
        <v>0</v>
      </c>
      <c r="W211" s="10">
        <v>125.49</v>
      </c>
      <c r="X211" s="10">
        <v>0</v>
      </c>
      <c r="Y211" s="10">
        <v>125.28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125.55</v>
      </c>
      <c r="AK211" s="10">
        <v>482.3</v>
      </c>
      <c r="AL211" s="10">
        <v>205</v>
      </c>
      <c r="AM211">
        <v>205</v>
      </c>
    </row>
    <row r="212" spans="1:39" x14ac:dyDescent="0.25">
      <c r="A212" s="10" t="s">
        <v>391</v>
      </c>
      <c r="B212" s="10">
        <v>206</v>
      </c>
      <c r="C212" s="10" t="s">
        <v>136</v>
      </c>
      <c r="D212" s="10" t="s">
        <v>99</v>
      </c>
      <c r="F212" s="10">
        <v>5</v>
      </c>
      <c r="G212" s="10">
        <v>481.85</v>
      </c>
      <c r="H212" s="10">
        <v>0</v>
      </c>
      <c r="I212" s="10">
        <v>114.25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113.8</v>
      </c>
      <c r="Q212" s="10">
        <v>0</v>
      </c>
      <c r="R212" s="10">
        <v>0</v>
      </c>
      <c r="S212" s="10">
        <v>50</v>
      </c>
      <c r="T212" s="10">
        <v>0</v>
      </c>
      <c r="U212" s="10">
        <v>0</v>
      </c>
      <c r="V212" s="10">
        <v>95</v>
      </c>
      <c r="W212" s="10">
        <v>0</v>
      </c>
      <c r="X212" s="10">
        <v>0</v>
      </c>
      <c r="Y212" s="10">
        <v>108.8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114.03</v>
      </c>
      <c r="AK212" s="10">
        <v>481.85</v>
      </c>
      <c r="AL212" s="10">
        <v>206</v>
      </c>
      <c r="AM212">
        <v>206</v>
      </c>
    </row>
    <row r="213" spans="1:39" x14ac:dyDescent="0.25">
      <c r="A213" s="10" t="s">
        <v>391</v>
      </c>
      <c r="B213" s="10">
        <v>207</v>
      </c>
      <c r="C213" s="10" t="s">
        <v>635</v>
      </c>
      <c r="D213" s="10" t="s">
        <v>636</v>
      </c>
      <c r="E213" s="10" t="s">
        <v>548</v>
      </c>
      <c r="F213" s="10">
        <v>4</v>
      </c>
      <c r="G213" s="10">
        <v>474.04</v>
      </c>
      <c r="H213" s="10">
        <v>130.53</v>
      </c>
      <c r="I213" s="10">
        <v>122.3</v>
      </c>
      <c r="J213" s="10">
        <v>0</v>
      </c>
      <c r="K213" s="10">
        <v>129.54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91.67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130.04</v>
      </c>
      <c r="AK213" s="10">
        <v>474.04</v>
      </c>
      <c r="AL213" s="10">
        <v>207</v>
      </c>
      <c r="AM213">
        <v>207</v>
      </c>
    </row>
    <row r="214" spans="1:39" x14ac:dyDescent="0.25">
      <c r="A214" s="10" t="s">
        <v>392</v>
      </c>
      <c r="B214" s="10">
        <v>208</v>
      </c>
      <c r="C214" s="10" t="s">
        <v>274</v>
      </c>
      <c r="D214" s="10" t="s">
        <v>576</v>
      </c>
      <c r="E214" s="10" t="s">
        <v>577</v>
      </c>
      <c r="F214" s="10">
        <v>4</v>
      </c>
      <c r="G214" s="10">
        <v>471.81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118.09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118.32</v>
      </c>
      <c r="AB214" s="10">
        <v>0</v>
      </c>
      <c r="AC214" s="10">
        <v>0</v>
      </c>
      <c r="AD214" s="10">
        <v>0</v>
      </c>
      <c r="AE214" s="10">
        <v>0</v>
      </c>
      <c r="AF214" s="10">
        <v>120.1</v>
      </c>
      <c r="AG214" s="10">
        <v>115.3</v>
      </c>
      <c r="AH214" s="10">
        <v>0</v>
      </c>
      <c r="AI214" s="10">
        <v>0</v>
      </c>
      <c r="AJ214" s="10">
        <v>119.21</v>
      </c>
      <c r="AK214" s="10">
        <v>471.81</v>
      </c>
      <c r="AL214" s="10">
        <v>208</v>
      </c>
      <c r="AM214">
        <v>208</v>
      </c>
    </row>
    <row r="215" spans="1:39" x14ac:dyDescent="0.25">
      <c r="A215" s="10" t="s">
        <v>391</v>
      </c>
      <c r="B215" s="10">
        <v>209</v>
      </c>
      <c r="C215" s="10" t="s">
        <v>760</v>
      </c>
      <c r="D215" s="10" t="s">
        <v>25</v>
      </c>
      <c r="E215" s="10" t="s">
        <v>359</v>
      </c>
      <c r="F215" s="10">
        <v>4</v>
      </c>
      <c r="G215" s="10">
        <v>469.81</v>
      </c>
      <c r="H215" s="10">
        <v>50</v>
      </c>
      <c r="I215" s="10">
        <v>133.62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146.87</v>
      </c>
      <c r="Q215" s="10">
        <v>139.32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143.1</v>
      </c>
      <c r="AK215" s="10">
        <v>469.81</v>
      </c>
      <c r="AL215" s="10">
        <v>209</v>
      </c>
      <c r="AM215">
        <v>209</v>
      </c>
    </row>
    <row r="216" spans="1:39" x14ac:dyDescent="0.25">
      <c r="A216" s="10" t="s">
        <v>392</v>
      </c>
      <c r="B216" s="10">
        <v>210</v>
      </c>
      <c r="C216" s="10" t="s">
        <v>326</v>
      </c>
      <c r="D216" s="10" t="s">
        <v>327</v>
      </c>
      <c r="F216" s="10">
        <v>4</v>
      </c>
      <c r="G216" s="10">
        <v>467.45</v>
      </c>
      <c r="H216" s="10">
        <v>0</v>
      </c>
      <c r="I216" s="10">
        <v>0</v>
      </c>
      <c r="J216" s="10">
        <v>0</v>
      </c>
      <c r="K216" s="10">
        <v>0</v>
      </c>
      <c r="L216" s="10">
        <v>114.38</v>
      </c>
      <c r="M216" s="10">
        <v>0</v>
      </c>
      <c r="N216" s="10">
        <v>0</v>
      </c>
      <c r="O216" s="10">
        <v>118.29</v>
      </c>
      <c r="P216" s="10">
        <v>116.19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118.59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118.44</v>
      </c>
      <c r="AK216" s="10">
        <v>467.45</v>
      </c>
      <c r="AL216" s="10">
        <v>210</v>
      </c>
      <c r="AM216">
        <v>210</v>
      </c>
    </row>
    <row r="217" spans="1:39" x14ac:dyDescent="0.25">
      <c r="A217" s="10" t="s">
        <v>391</v>
      </c>
      <c r="B217" s="10">
        <v>211</v>
      </c>
      <c r="C217" s="10" t="s">
        <v>121</v>
      </c>
      <c r="D217" s="10" t="s">
        <v>122</v>
      </c>
      <c r="E217" s="10" t="s">
        <v>360</v>
      </c>
      <c r="F217" s="10">
        <v>4</v>
      </c>
      <c r="G217" s="10">
        <v>465.33</v>
      </c>
      <c r="H217" s="10">
        <v>0</v>
      </c>
      <c r="I217" s="10">
        <v>0</v>
      </c>
      <c r="J217" s="10">
        <v>0</v>
      </c>
      <c r="K217" s="10">
        <v>114.19</v>
      </c>
      <c r="L217" s="10">
        <v>0</v>
      </c>
      <c r="M217" s="10">
        <v>0</v>
      </c>
      <c r="N217" s="10">
        <v>0</v>
      </c>
      <c r="O217" s="10">
        <v>117.23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117.24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116.67</v>
      </c>
      <c r="AH217" s="10">
        <v>0</v>
      </c>
      <c r="AI217" s="10">
        <v>0</v>
      </c>
      <c r="AJ217" s="10">
        <v>117.24</v>
      </c>
      <c r="AK217" s="10">
        <v>465.33</v>
      </c>
      <c r="AL217" s="10">
        <v>211</v>
      </c>
      <c r="AM217">
        <v>211</v>
      </c>
    </row>
    <row r="218" spans="1:39" x14ac:dyDescent="0.25">
      <c r="A218" s="10" t="s">
        <v>391</v>
      </c>
      <c r="B218" s="10">
        <v>212</v>
      </c>
      <c r="C218" s="10" t="s">
        <v>47</v>
      </c>
      <c r="D218" s="10" t="s">
        <v>48</v>
      </c>
      <c r="E218" s="10" t="s">
        <v>365</v>
      </c>
      <c r="F218" s="10">
        <v>4</v>
      </c>
      <c r="G218" s="10">
        <v>464.55</v>
      </c>
      <c r="H218" s="10">
        <v>129.54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127.78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78.569999999999993</v>
      </c>
      <c r="AH218" s="10">
        <v>128.66</v>
      </c>
      <c r="AI218" s="10">
        <v>1</v>
      </c>
      <c r="AJ218" s="10">
        <v>128.66</v>
      </c>
      <c r="AK218" s="10">
        <v>464.55</v>
      </c>
      <c r="AL218" s="10">
        <v>212</v>
      </c>
      <c r="AM218">
        <v>212</v>
      </c>
    </row>
    <row r="219" spans="1:39" x14ac:dyDescent="0.25">
      <c r="A219" s="10" t="s">
        <v>391</v>
      </c>
      <c r="B219" s="10">
        <v>213</v>
      </c>
      <c r="C219" s="10" t="s">
        <v>332</v>
      </c>
      <c r="D219" s="10" t="s">
        <v>333</v>
      </c>
      <c r="F219" s="10">
        <v>4</v>
      </c>
      <c r="G219" s="10">
        <v>462.48</v>
      </c>
      <c r="H219" s="10">
        <v>0</v>
      </c>
      <c r="I219" s="10">
        <v>116.68</v>
      </c>
      <c r="J219" s="10">
        <v>113.98</v>
      </c>
      <c r="K219" s="10">
        <v>0</v>
      </c>
      <c r="L219" s="10">
        <v>117.15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114.67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116.92</v>
      </c>
      <c r="AK219" s="10">
        <v>462.48</v>
      </c>
      <c r="AL219" s="10">
        <v>213</v>
      </c>
      <c r="AM219">
        <v>213</v>
      </c>
    </row>
    <row r="220" spans="1:39" x14ac:dyDescent="0.25">
      <c r="A220" s="10" t="s">
        <v>711</v>
      </c>
      <c r="B220" s="10">
        <v>214</v>
      </c>
      <c r="C220" s="10" t="s">
        <v>882</v>
      </c>
      <c r="D220" s="10" t="s">
        <v>883</v>
      </c>
      <c r="E220" s="10" t="s">
        <v>368</v>
      </c>
      <c r="F220" s="10">
        <v>4</v>
      </c>
      <c r="G220" s="10">
        <v>457.86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50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135.29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137.4</v>
      </c>
      <c r="AG220" s="10">
        <v>135.16999999999999</v>
      </c>
      <c r="AH220" s="10">
        <v>0</v>
      </c>
      <c r="AI220" s="10">
        <v>0</v>
      </c>
      <c r="AJ220" s="10">
        <v>136.35</v>
      </c>
      <c r="AK220" s="10">
        <v>457.86</v>
      </c>
      <c r="AL220" s="10">
        <v>214</v>
      </c>
      <c r="AM220">
        <v>214</v>
      </c>
    </row>
    <row r="221" spans="1:39" x14ac:dyDescent="0.25">
      <c r="A221" s="10" t="s">
        <v>392</v>
      </c>
      <c r="B221" s="10">
        <v>215</v>
      </c>
      <c r="C221" s="10" t="s">
        <v>196</v>
      </c>
      <c r="D221" s="10" t="s">
        <v>197</v>
      </c>
      <c r="E221" s="10" t="s">
        <v>357</v>
      </c>
      <c r="F221" s="10">
        <v>4</v>
      </c>
      <c r="G221" s="10">
        <v>448.38</v>
      </c>
      <c r="H221" s="10">
        <v>0</v>
      </c>
      <c r="I221" s="10">
        <v>0</v>
      </c>
      <c r="J221" s="10">
        <v>127.9</v>
      </c>
      <c r="K221" s="10">
        <v>0</v>
      </c>
      <c r="L221" s="10">
        <v>128.28</v>
      </c>
      <c r="M221" s="10">
        <v>0</v>
      </c>
      <c r="N221" s="10">
        <v>0</v>
      </c>
      <c r="O221" s="10">
        <v>0</v>
      </c>
      <c r="P221" s="10">
        <v>127.91</v>
      </c>
      <c r="Q221" s="10">
        <v>64.290000000000006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128.1</v>
      </c>
      <c r="AK221" s="10">
        <v>448.38</v>
      </c>
      <c r="AL221" s="10">
        <v>215</v>
      </c>
      <c r="AM221">
        <v>215</v>
      </c>
    </row>
    <row r="222" spans="1:39" x14ac:dyDescent="0.25">
      <c r="A222" s="10" t="s">
        <v>392</v>
      </c>
      <c r="B222" s="10">
        <v>216</v>
      </c>
      <c r="C222" s="10" t="s">
        <v>39</v>
      </c>
      <c r="D222" s="10" t="s">
        <v>248</v>
      </c>
      <c r="E222" s="10" t="s">
        <v>551</v>
      </c>
      <c r="F222" s="10">
        <v>4</v>
      </c>
      <c r="G222" s="10">
        <v>448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113.57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110.1</v>
      </c>
      <c r="V222" s="10">
        <v>111.59</v>
      </c>
      <c r="W222" s="10">
        <v>112.74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113.16</v>
      </c>
      <c r="AK222" s="10">
        <v>448</v>
      </c>
      <c r="AL222" s="10">
        <v>216</v>
      </c>
      <c r="AM222">
        <v>216</v>
      </c>
    </row>
    <row r="223" spans="1:39" x14ac:dyDescent="0.25">
      <c r="A223" s="10" t="s">
        <v>391</v>
      </c>
      <c r="B223" s="10">
        <v>217</v>
      </c>
      <c r="C223" s="10" t="s">
        <v>653</v>
      </c>
      <c r="D223" s="10" t="s">
        <v>659</v>
      </c>
      <c r="E223" s="10" t="s">
        <v>362</v>
      </c>
      <c r="F223" s="10">
        <v>4</v>
      </c>
      <c r="G223" s="10">
        <v>447.75</v>
      </c>
      <c r="H223" s="10">
        <v>133.59</v>
      </c>
      <c r="I223" s="10">
        <v>131.85</v>
      </c>
      <c r="J223" s="10">
        <v>0</v>
      </c>
      <c r="K223" s="10">
        <v>0</v>
      </c>
      <c r="L223" s="10">
        <v>0</v>
      </c>
      <c r="M223" s="10">
        <v>132.31</v>
      </c>
      <c r="N223" s="10">
        <v>0</v>
      </c>
      <c r="O223" s="10">
        <v>0</v>
      </c>
      <c r="P223" s="10">
        <v>0</v>
      </c>
      <c r="Q223" s="10">
        <v>50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132.94999999999999</v>
      </c>
      <c r="AK223" s="10">
        <v>447.75</v>
      </c>
      <c r="AL223" s="10">
        <v>217</v>
      </c>
      <c r="AM223">
        <v>217</v>
      </c>
    </row>
    <row r="224" spans="1:39" x14ac:dyDescent="0.25">
      <c r="A224" s="10" t="s">
        <v>391</v>
      </c>
      <c r="B224" s="10">
        <v>218</v>
      </c>
      <c r="C224" s="10" t="s">
        <v>855</v>
      </c>
      <c r="D224" s="10" t="s">
        <v>125</v>
      </c>
      <c r="F224" s="10">
        <v>4</v>
      </c>
      <c r="G224" s="10">
        <v>447.24</v>
      </c>
      <c r="H224" s="10">
        <v>114.65</v>
      </c>
      <c r="I224" s="10">
        <v>0</v>
      </c>
      <c r="J224" s="10">
        <v>0</v>
      </c>
      <c r="K224" s="10">
        <v>0</v>
      </c>
      <c r="L224" s="10">
        <v>0</v>
      </c>
      <c r="M224" s="10">
        <v>122.09</v>
      </c>
      <c r="N224" s="10">
        <v>0</v>
      </c>
      <c r="O224" s="10">
        <v>0</v>
      </c>
      <c r="P224" s="10">
        <v>0</v>
      </c>
      <c r="Q224" s="10">
        <v>0</v>
      </c>
      <c r="R224" s="10">
        <v>114.35</v>
      </c>
      <c r="S224" s="10">
        <v>96.15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118.37</v>
      </c>
      <c r="AK224" s="10">
        <v>447.24</v>
      </c>
      <c r="AL224" s="10">
        <v>218</v>
      </c>
      <c r="AM224">
        <v>218</v>
      </c>
    </row>
    <row r="225" spans="1:39" x14ac:dyDescent="0.25">
      <c r="A225" s="10" t="s">
        <v>391</v>
      </c>
      <c r="B225" s="10">
        <v>219</v>
      </c>
      <c r="C225" s="10" t="s">
        <v>150</v>
      </c>
      <c r="D225" s="10" t="s">
        <v>280</v>
      </c>
      <c r="E225" s="10" t="s">
        <v>357</v>
      </c>
      <c r="F225" s="10">
        <v>3</v>
      </c>
      <c r="G225" s="10">
        <v>447.17</v>
      </c>
      <c r="H225" s="10">
        <v>147.13</v>
      </c>
      <c r="I225" s="10">
        <v>0</v>
      </c>
      <c r="J225" s="10">
        <v>0</v>
      </c>
      <c r="K225" s="10">
        <v>149.35</v>
      </c>
      <c r="L225" s="10">
        <v>0</v>
      </c>
      <c r="M225" s="10">
        <v>0</v>
      </c>
      <c r="N225" s="10">
        <v>0</v>
      </c>
      <c r="O225" s="10">
        <v>0</v>
      </c>
      <c r="P225" s="10">
        <v>150.69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150.02000000000001</v>
      </c>
      <c r="AK225" s="10">
        <v>447.17</v>
      </c>
      <c r="AL225" s="10">
        <v>219</v>
      </c>
      <c r="AM225">
        <v>219</v>
      </c>
    </row>
    <row r="226" spans="1:39" x14ac:dyDescent="0.25">
      <c r="A226" s="10" t="s">
        <v>391</v>
      </c>
      <c r="B226" s="10">
        <v>220</v>
      </c>
      <c r="C226" s="10" t="s">
        <v>743</v>
      </c>
      <c r="D226" s="10" t="s">
        <v>661</v>
      </c>
      <c r="E226" s="10" t="s">
        <v>717</v>
      </c>
      <c r="F226" s="10">
        <v>3</v>
      </c>
      <c r="G226" s="10">
        <v>446.95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149.66999999999999</v>
      </c>
      <c r="P226" s="10">
        <v>0</v>
      </c>
      <c r="Q226" s="10">
        <v>146.59</v>
      </c>
      <c r="R226" s="10">
        <v>150.69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150.18</v>
      </c>
      <c r="AK226" s="10">
        <v>446.95</v>
      </c>
      <c r="AL226" s="10">
        <v>220</v>
      </c>
      <c r="AM226">
        <v>220</v>
      </c>
    </row>
    <row r="227" spans="1:39" x14ac:dyDescent="0.25">
      <c r="A227" s="10" t="s">
        <v>391</v>
      </c>
      <c r="B227" s="10">
        <v>221</v>
      </c>
      <c r="C227" s="10" t="s">
        <v>930</v>
      </c>
      <c r="D227" s="10" t="s">
        <v>148</v>
      </c>
      <c r="E227" s="10" t="s">
        <v>362</v>
      </c>
      <c r="F227" s="10">
        <v>3</v>
      </c>
      <c r="G227" s="10">
        <v>439.69</v>
      </c>
      <c r="H227" s="10">
        <v>0</v>
      </c>
      <c r="I227" s="10">
        <v>149.28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153.41999999999999</v>
      </c>
      <c r="V227" s="10">
        <v>0</v>
      </c>
      <c r="W227" s="10">
        <v>0</v>
      </c>
      <c r="X227" s="10">
        <v>136.99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151.35</v>
      </c>
      <c r="AK227" s="10">
        <v>439.69</v>
      </c>
      <c r="AL227" s="10">
        <v>221</v>
      </c>
      <c r="AM227">
        <v>221</v>
      </c>
    </row>
    <row r="228" spans="1:39" x14ac:dyDescent="0.25">
      <c r="A228" s="10" t="s">
        <v>391</v>
      </c>
      <c r="B228" s="10">
        <v>222</v>
      </c>
      <c r="C228" s="10" t="s">
        <v>20</v>
      </c>
      <c r="D228" s="10" t="s">
        <v>553</v>
      </c>
      <c r="E228" s="10" t="s">
        <v>359</v>
      </c>
      <c r="F228" s="10">
        <v>3</v>
      </c>
      <c r="G228" s="10">
        <v>438.77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141.86000000000001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149.44</v>
      </c>
      <c r="AF228" s="10">
        <v>0</v>
      </c>
      <c r="AG228" s="10">
        <v>147.47</v>
      </c>
      <c r="AH228" s="10">
        <v>0</v>
      </c>
      <c r="AI228" s="10">
        <v>0</v>
      </c>
      <c r="AJ228" s="10">
        <v>148.46</v>
      </c>
      <c r="AK228" s="10">
        <v>438.77</v>
      </c>
      <c r="AL228" s="10">
        <v>222</v>
      </c>
      <c r="AM228">
        <v>222</v>
      </c>
    </row>
    <row r="229" spans="1:39" x14ac:dyDescent="0.25">
      <c r="A229" s="10" t="s">
        <v>391</v>
      </c>
      <c r="B229" s="10">
        <v>223</v>
      </c>
      <c r="C229" s="10" t="s">
        <v>411</v>
      </c>
      <c r="D229" s="10" t="s">
        <v>412</v>
      </c>
      <c r="E229" s="10" t="s">
        <v>386</v>
      </c>
      <c r="F229" s="10">
        <v>3</v>
      </c>
      <c r="G229" s="10">
        <v>434.19</v>
      </c>
      <c r="H229" s="10">
        <v>0</v>
      </c>
      <c r="I229" s="10">
        <v>0</v>
      </c>
      <c r="J229" s="10">
        <v>0</v>
      </c>
      <c r="K229" s="10">
        <v>144.22</v>
      </c>
      <c r="L229" s="10">
        <v>0</v>
      </c>
      <c r="M229" s="10">
        <v>0</v>
      </c>
      <c r="N229" s="10">
        <v>0</v>
      </c>
      <c r="O229" s="10">
        <v>142.01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147.96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146.09</v>
      </c>
      <c r="AK229" s="10">
        <v>434.19</v>
      </c>
      <c r="AL229" s="10">
        <v>223</v>
      </c>
      <c r="AM229">
        <v>223</v>
      </c>
    </row>
    <row r="230" spans="1:39" x14ac:dyDescent="0.25">
      <c r="A230" s="10" t="s">
        <v>391</v>
      </c>
      <c r="B230" s="10">
        <v>224</v>
      </c>
      <c r="C230" s="10" t="s">
        <v>920</v>
      </c>
      <c r="D230" s="10" t="s">
        <v>30</v>
      </c>
      <c r="E230" s="10" t="s">
        <v>921</v>
      </c>
      <c r="F230" s="10">
        <v>3</v>
      </c>
      <c r="G230" s="10">
        <v>432.29</v>
      </c>
      <c r="H230" s="10">
        <v>0</v>
      </c>
      <c r="I230" s="10">
        <v>0</v>
      </c>
      <c r="J230" s="10">
        <v>142.38999999999999</v>
      </c>
      <c r="K230" s="10">
        <v>144.19</v>
      </c>
      <c r="L230" s="10">
        <v>145.71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144.94999999999999</v>
      </c>
      <c r="AK230" s="10">
        <v>432.29</v>
      </c>
      <c r="AL230" s="10">
        <v>224</v>
      </c>
      <c r="AM230">
        <v>224</v>
      </c>
    </row>
    <row r="231" spans="1:39" x14ac:dyDescent="0.25">
      <c r="A231" s="10" t="s">
        <v>391</v>
      </c>
      <c r="B231" s="10">
        <v>225</v>
      </c>
      <c r="C231" s="10" t="s">
        <v>26</v>
      </c>
      <c r="D231" s="10" t="s">
        <v>27</v>
      </c>
      <c r="E231" s="10" t="s">
        <v>417</v>
      </c>
      <c r="F231" s="10">
        <v>3</v>
      </c>
      <c r="G231" s="10">
        <v>432.23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142.43</v>
      </c>
      <c r="P231" s="10">
        <v>142.56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147.24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144.9</v>
      </c>
      <c r="AK231" s="10">
        <v>432.23</v>
      </c>
      <c r="AL231" s="10">
        <v>225</v>
      </c>
      <c r="AM231">
        <v>225</v>
      </c>
    </row>
    <row r="232" spans="1:39" x14ac:dyDescent="0.25">
      <c r="A232" s="10" t="s">
        <v>391</v>
      </c>
      <c r="B232" s="10">
        <v>226</v>
      </c>
      <c r="C232" s="10" t="s">
        <v>771</v>
      </c>
      <c r="D232" s="10" t="s">
        <v>715</v>
      </c>
      <c r="E232" s="10" t="s">
        <v>382</v>
      </c>
      <c r="F232" s="10">
        <v>3</v>
      </c>
      <c r="G232" s="10">
        <v>431.34</v>
      </c>
      <c r="H232" s="10">
        <v>0</v>
      </c>
      <c r="I232" s="10">
        <v>0</v>
      </c>
      <c r="J232" s="10">
        <v>0</v>
      </c>
      <c r="K232" s="10">
        <v>0</v>
      </c>
      <c r="L232" s="10">
        <v>148.86000000000001</v>
      </c>
      <c r="M232" s="10">
        <v>0</v>
      </c>
      <c r="N232" s="10">
        <v>148.97999999999999</v>
      </c>
      <c r="O232" s="10">
        <v>0</v>
      </c>
      <c r="P232" s="10">
        <v>0</v>
      </c>
      <c r="Q232" s="10">
        <v>0</v>
      </c>
      <c r="R232" s="10">
        <v>0</v>
      </c>
      <c r="S232" s="10">
        <v>133.5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148.91999999999999</v>
      </c>
      <c r="AK232" s="10">
        <v>431.34</v>
      </c>
      <c r="AL232" s="10">
        <v>226</v>
      </c>
      <c r="AM232">
        <v>226</v>
      </c>
    </row>
    <row r="233" spans="1:39" x14ac:dyDescent="0.25">
      <c r="A233" s="10" t="s">
        <v>391</v>
      </c>
      <c r="B233" s="10">
        <v>227</v>
      </c>
      <c r="C233" s="10" t="s">
        <v>574</v>
      </c>
      <c r="D233" s="10" t="s">
        <v>41</v>
      </c>
      <c r="E233" s="10" t="s">
        <v>417</v>
      </c>
      <c r="F233" s="10">
        <v>3</v>
      </c>
      <c r="G233" s="10">
        <v>420.29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135.12</v>
      </c>
      <c r="R233" s="10">
        <v>0</v>
      </c>
      <c r="S233" s="10">
        <v>0</v>
      </c>
      <c r="T233" s="10">
        <v>0</v>
      </c>
      <c r="U233" s="10">
        <v>134.25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150.91999999999999</v>
      </c>
      <c r="AG233" s="10">
        <v>0</v>
      </c>
      <c r="AH233" s="10">
        <v>0</v>
      </c>
      <c r="AI233" s="10">
        <v>0</v>
      </c>
      <c r="AJ233" s="10">
        <v>143.02000000000001</v>
      </c>
      <c r="AK233" s="10">
        <v>420.29</v>
      </c>
      <c r="AL233" s="10">
        <v>227</v>
      </c>
      <c r="AM233">
        <v>227</v>
      </c>
    </row>
    <row r="234" spans="1:39" x14ac:dyDescent="0.25">
      <c r="A234" s="10" t="s">
        <v>391</v>
      </c>
      <c r="B234" s="10">
        <v>228</v>
      </c>
      <c r="C234" s="10" t="s">
        <v>972</v>
      </c>
      <c r="D234" s="10" t="s">
        <v>184</v>
      </c>
      <c r="E234" s="10" t="s">
        <v>359</v>
      </c>
      <c r="F234" s="10">
        <v>3</v>
      </c>
      <c r="G234" s="10">
        <v>415.89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141.61000000000001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143.38999999999999</v>
      </c>
      <c r="AB234" s="10">
        <v>130.88999999999999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142.5</v>
      </c>
      <c r="AK234" s="10">
        <v>415.89</v>
      </c>
      <c r="AL234" s="10">
        <v>228</v>
      </c>
      <c r="AM234">
        <v>228</v>
      </c>
    </row>
    <row r="235" spans="1:39" x14ac:dyDescent="0.25">
      <c r="A235" s="10" t="s">
        <v>391</v>
      </c>
      <c r="B235" s="10">
        <v>229</v>
      </c>
      <c r="C235" s="10" t="s">
        <v>662</v>
      </c>
      <c r="D235" s="10" t="s">
        <v>664</v>
      </c>
      <c r="E235" s="10" t="s">
        <v>367</v>
      </c>
      <c r="F235" s="10">
        <v>3</v>
      </c>
      <c r="G235" s="10">
        <v>413.06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135.77000000000001</v>
      </c>
      <c r="P235" s="10">
        <v>0</v>
      </c>
      <c r="Q235" s="10">
        <v>144.47999999999999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132.81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140.13</v>
      </c>
      <c r="AK235" s="10">
        <v>413.06</v>
      </c>
      <c r="AL235" s="10">
        <v>229</v>
      </c>
      <c r="AM235">
        <v>229</v>
      </c>
    </row>
    <row r="236" spans="1:39" x14ac:dyDescent="0.25">
      <c r="A236" s="10" t="s">
        <v>391</v>
      </c>
      <c r="B236" s="10">
        <v>230</v>
      </c>
      <c r="C236" s="10" t="s">
        <v>653</v>
      </c>
      <c r="D236" s="10" t="s">
        <v>654</v>
      </c>
      <c r="E236" s="10" t="s">
        <v>362</v>
      </c>
      <c r="F236" s="10">
        <v>3</v>
      </c>
      <c r="G236" s="10">
        <v>411.63</v>
      </c>
      <c r="H236" s="10">
        <v>138.25</v>
      </c>
      <c r="I236" s="10">
        <v>139.46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133.91999999999999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138.86000000000001</v>
      </c>
      <c r="AK236" s="10">
        <v>411.63</v>
      </c>
      <c r="AL236" s="10">
        <v>230</v>
      </c>
      <c r="AM236">
        <v>230</v>
      </c>
    </row>
    <row r="237" spans="1:39" x14ac:dyDescent="0.25">
      <c r="A237" s="10" t="s">
        <v>391</v>
      </c>
      <c r="B237" s="10">
        <v>231</v>
      </c>
      <c r="C237" s="10" t="s">
        <v>317</v>
      </c>
      <c r="D237" s="10" t="s">
        <v>318</v>
      </c>
      <c r="E237" s="10" t="s">
        <v>357</v>
      </c>
      <c r="F237" s="10">
        <v>3</v>
      </c>
      <c r="G237" s="10">
        <v>407.44</v>
      </c>
      <c r="H237" s="10">
        <v>0</v>
      </c>
      <c r="I237" s="10">
        <v>0</v>
      </c>
      <c r="J237" s="10">
        <v>0</v>
      </c>
      <c r="K237" s="10">
        <v>0</v>
      </c>
      <c r="L237" s="10">
        <v>133.28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132.75</v>
      </c>
      <c r="S237" s="10">
        <v>0</v>
      </c>
      <c r="T237" s="10">
        <v>0</v>
      </c>
      <c r="U237" s="10">
        <v>0</v>
      </c>
      <c r="V237" s="10">
        <v>141.41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137.35</v>
      </c>
      <c r="AK237" s="10">
        <v>407.44</v>
      </c>
      <c r="AL237" s="10">
        <v>231</v>
      </c>
      <c r="AM237">
        <v>231</v>
      </c>
    </row>
    <row r="238" spans="1:39" x14ac:dyDescent="0.25">
      <c r="A238" s="10" t="s">
        <v>391</v>
      </c>
      <c r="B238" s="10">
        <v>232</v>
      </c>
      <c r="C238" s="10" t="s">
        <v>919</v>
      </c>
      <c r="D238" s="10" t="s">
        <v>27</v>
      </c>
      <c r="E238" s="10" t="s">
        <v>360</v>
      </c>
      <c r="F238" s="10">
        <v>3</v>
      </c>
      <c r="G238" s="10">
        <v>404.29</v>
      </c>
      <c r="H238" s="10">
        <v>0</v>
      </c>
      <c r="I238" s="10">
        <v>0</v>
      </c>
      <c r="J238" s="10">
        <v>0</v>
      </c>
      <c r="K238" s="10">
        <v>134.74</v>
      </c>
      <c r="L238" s="10">
        <v>0</v>
      </c>
      <c r="M238" s="10">
        <v>135.38</v>
      </c>
      <c r="N238" s="10">
        <v>134.16999999999999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135.06</v>
      </c>
      <c r="AK238" s="10">
        <v>404.29</v>
      </c>
      <c r="AL238" s="10">
        <v>232</v>
      </c>
      <c r="AM238">
        <v>232</v>
      </c>
    </row>
    <row r="239" spans="1:39" x14ac:dyDescent="0.25">
      <c r="A239" s="10" t="s">
        <v>391</v>
      </c>
      <c r="B239" s="10">
        <v>233</v>
      </c>
      <c r="C239" s="10" t="s">
        <v>477</v>
      </c>
      <c r="D239" s="10" t="s">
        <v>35</v>
      </c>
      <c r="E239" s="10" t="s">
        <v>363</v>
      </c>
      <c r="F239" s="10">
        <v>3</v>
      </c>
      <c r="G239" s="10">
        <v>401.11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132.26</v>
      </c>
      <c r="W239" s="10">
        <v>139.24</v>
      </c>
      <c r="X239" s="10">
        <v>0</v>
      </c>
      <c r="Y239" s="10">
        <v>129.61000000000001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135.75</v>
      </c>
      <c r="AK239" s="10">
        <v>401.11</v>
      </c>
      <c r="AL239" s="10">
        <v>233</v>
      </c>
      <c r="AM239">
        <v>233</v>
      </c>
    </row>
    <row r="240" spans="1:39" x14ac:dyDescent="0.25">
      <c r="A240" s="10" t="s">
        <v>391</v>
      </c>
      <c r="B240" s="10">
        <v>234</v>
      </c>
      <c r="C240" s="10" t="s">
        <v>152</v>
      </c>
      <c r="D240" s="10" t="s">
        <v>50</v>
      </c>
      <c r="E240" s="10" t="s">
        <v>357</v>
      </c>
      <c r="F240" s="10">
        <v>3</v>
      </c>
      <c r="G240" s="10">
        <v>398.7</v>
      </c>
      <c r="H240" s="10">
        <v>131.93</v>
      </c>
      <c r="I240" s="10">
        <v>132.88999999999999</v>
      </c>
      <c r="J240" s="10">
        <v>133.88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133.38999999999999</v>
      </c>
      <c r="AK240" s="10">
        <v>398.7</v>
      </c>
      <c r="AL240" s="10">
        <v>234</v>
      </c>
      <c r="AM240">
        <v>234</v>
      </c>
    </row>
    <row r="241" spans="1:39" x14ac:dyDescent="0.25">
      <c r="A241" s="10" t="s">
        <v>391</v>
      </c>
      <c r="B241" s="10">
        <v>235</v>
      </c>
      <c r="C241" s="10" t="s">
        <v>453</v>
      </c>
      <c r="D241" s="10" t="s">
        <v>294</v>
      </c>
      <c r="E241" s="10" t="s">
        <v>368</v>
      </c>
      <c r="F241" s="10">
        <v>3</v>
      </c>
      <c r="G241" s="10">
        <v>396.21</v>
      </c>
      <c r="H241" s="10">
        <v>0</v>
      </c>
      <c r="I241" s="10">
        <v>0</v>
      </c>
      <c r="J241" s="10">
        <v>0</v>
      </c>
      <c r="K241" s="10">
        <v>132.79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130.35</v>
      </c>
      <c r="W241" s="10">
        <v>133.07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132.93</v>
      </c>
      <c r="AK241" s="10">
        <v>396.21</v>
      </c>
      <c r="AL241" s="10">
        <v>235</v>
      </c>
      <c r="AM241">
        <v>235</v>
      </c>
    </row>
    <row r="242" spans="1:39" x14ac:dyDescent="0.25">
      <c r="A242" s="10" t="s">
        <v>391</v>
      </c>
      <c r="B242" s="10">
        <v>236</v>
      </c>
      <c r="C242" s="10" t="s">
        <v>698</v>
      </c>
      <c r="D242" s="10" t="s">
        <v>194</v>
      </c>
      <c r="E242" s="10" t="s">
        <v>357</v>
      </c>
      <c r="F242" s="10">
        <v>3</v>
      </c>
      <c r="G242" s="10">
        <v>393.15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132.34</v>
      </c>
      <c r="V242" s="10">
        <v>0</v>
      </c>
      <c r="W242" s="10">
        <v>0</v>
      </c>
      <c r="X242" s="10">
        <v>124.3</v>
      </c>
      <c r="Y242" s="10">
        <v>136.51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134.43</v>
      </c>
      <c r="AK242" s="10">
        <v>393.15</v>
      </c>
      <c r="AL242" s="10">
        <v>236</v>
      </c>
      <c r="AM242">
        <v>236</v>
      </c>
    </row>
    <row r="243" spans="1:39" x14ac:dyDescent="0.25">
      <c r="A243" s="10" t="s">
        <v>392</v>
      </c>
      <c r="B243" s="10">
        <v>237</v>
      </c>
      <c r="C243" s="10" t="s">
        <v>478</v>
      </c>
      <c r="D243" s="10" t="s">
        <v>492</v>
      </c>
      <c r="E243" s="10" t="s">
        <v>367</v>
      </c>
      <c r="F243" s="10">
        <v>3</v>
      </c>
      <c r="G243" s="10">
        <v>390.23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131.36000000000001</v>
      </c>
      <c r="Q243" s="10">
        <v>129.69999999999999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129.16999999999999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130.53</v>
      </c>
      <c r="AK243" s="10">
        <v>390.23</v>
      </c>
      <c r="AL243" s="10">
        <v>237</v>
      </c>
      <c r="AM243">
        <v>237</v>
      </c>
    </row>
    <row r="244" spans="1:39" x14ac:dyDescent="0.25">
      <c r="A244" s="10" t="s">
        <v>391</v>
      </c>
      <c r="B244" s="10">
        <v>238</v>
      </c>
      <c r="C244" s="10" t="s">
        <v>792</v>
      </c>
      <c r="D244" s="10" t="s">
        <v>108</v>
      </c>
      <c r="F244" s="10">
        <v>3</v>
      </c>
      <c r="G244" s="10">
        <v>390.06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129.41999999999999</v>
      </c>
      <c r="Q244" s="10">
        <v>133.03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127.61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131.22999999999999</v>
      </c>
      <c r="AK244" s="10">
        <v>390.06</v>
      </c>
      <c r="AL244" s="10">
        <v>238</v>
      </c>
      <c r="AM244">
        <v>238</v>
      </c>
    </row>
    <row r="245" spans="1:39" x14ac:dyDescent="0.25">
      <c r="A245" s="10" t="s">
        <v>391</v>
      </c>
      <c r="B245" s="10">
        <v>239</v>
      </c>
      <c r="C245" s="10" t="s">
        <v>782</v>
      </c>
      <c r="D245" s="10" t="s">
        <v>184</v>
      </c>
      <c r="E245" s="10" t="s">
        <v>359</v>
      </c>
      <c r="F245" s="10">
        <v>3</v>
      </c>
      <c r="G245" s="10">
        <v>388.96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121.67</v>
      </c>
      <c r="P245" s="10">
        <v>131.35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135.94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133.65</v>
      </c>
      <c r="AK245" s="10">
        <v>388.96</v>
      </c>
      <c r="AL245" s="10">
        <v>239</v>
      </c>
      <c r="AM245">
        <v>239</v>
      </c>
    </row>
    <row r="246" spans="1:39" x14ac:dyDescent="0.25">
      <c r="A246" s="10" t="s">
        <v>391</v>
      </c>
      <c r="B246" s="10">
        <v>240</v>
      </c>
      <c r="C246" s="10" t="s">
        <v>251</v>
      </c>
      <c r="D246" s="10" t="s">
        <v>252</v>
      </c>
      <c r="E246" s="10" t="s">
        <v>368</v>
      </c>
      <c r="F246" s="10">
        <v>3</v>
      </c>
      <c r="G246" s="10">
        <v>388.08</v>
      </c>
      <c r="H246" s="10">
        <v>130.46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127.41</v>
      </c>
      <c r="W246" s="10">
        <v>130.21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130.34</v>
      </c>
      <c r="AK246" s="10">
        <v>388.08</v>
      </c>
      <c r="AL246" s="10">
        <v>240</v>
      </c>
      <c r="AM246">
        <v>240</v>
      </c>
    </row>
    <row r="247" spans="1:39" x14ac:dyDescent="0.25">
      <c r="A247" s="10" t="s">
        <v>391</v>
      </c>
      <c r="B247" s="10">
        <v>241</v>
      </c>
      <c r="C247" s="10" t="s">
        <v>716</v>
      </c>
      <c r="D247" s="10" t="s">
        <v>231</v>
      </c>
      <c r="E247" s="10" t="s">
        <v>775</v>
      </c>
      <c r="F247" s="10">
        <v>3</v>
      </c>
      <c r="G247" s="10">
        <v>387.52</v>
      </c>
      <c r="H247" s="10">
        <v>0</v>
      </c>
      <c r="I247" s="10">
        <v>0</v>
      </c>
      <c r="J247" s="10">
        <v>0</v>
      </c>
      <c r="K247" s="10">
        <v>120.45</v>
      </c>
      <c r="L247" s="10">
        <v>0</v>
      </c>
      <c r="M247" s="10">
        <v>0</v>
      </c>
      <c r="N247" s="10">
        <v>0</v>
      </c>
      <c r="O247" s="10">
        <v>0</v>
      </c>
      <c r="P247" s="10">
        <v>132.82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134.25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133.54</v>
      </c>
      <c r="AK247" s="10">
        <v>387.52</v>
      </c>
      <c r="AL247" s="10">
        <v>241</v>
      </c>
      <c r="AM247">
        <v>241</v>
      </c>
    </row>
    <row r="248" spans="1:39" x14ac:dyDescent="0.25">
      <c r="A248" s="10" t="s">
        <v>392</v>
      </c>
      <c r="B248" s="10">
        <v>242</v>
      </c>
      <c r="C248" s="10" t="s">
        <v>794</v>
      </c>
      <c r="D248" s="10" t="s">
        <v>795</v>
      </c>
      <c r="E248" s="10" t="s">
        <v>380</v>
      </c>
      <c r="F248" s="10">
        <v>3</v>
      </c>
      <c r="G248" s="10">
        <v>386.52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128.66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128.41</v>
      </c>
      <c r="AC248" s="10">
        <v>129.44999999999999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129.06</v>
      </c>
      <c r="AK248" s="10">
        <v>386.52</v>
      </c>
      <c r="AL248" s="10">
        <v>242</v>
      </c>
      <c r="AM248">
        <v>242</v>
      </c>
    </row>
    <row r="249" spans="1:39" x14ac:dyDescent="0.25">
      <c r="A249" s="10" t="s">
        <v>391</v>
      </c>
      <c r="B249" s="10">
        <v>243</v>
      </c>
      <c r="C249" s="10" t="s">
        <v>429</v>
      </c>
      <c r="D249" s="10" t="s">
        <v>56</v>
      </c>
      <c r="F249" s="10">
        <v>3</v>
      </c>
      <c r="G249" s="10">
        <v>385.16</v>
      </c>
      <c r="H249" s="10">
        <v>137.18</v>
      </c>
      <c r="I249" s="10">
        <v>124.48</v>
      </c>
      <c r="J249" s="10">
        <v>0</v>
      </c>
      <c r="K249" s="10">
        <v>0</v>
      </c>
      <c r="L249" s="10">
        <v>123.5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130.83000000000001</v>
      </c>
      <c r="AK249" s="10">
        <v>385.16</v>
      </c>
      <c r="AL249" s="10">
        <v>243</v>
      </c>
      <c r="AM249">
        <v>243</v>
      </c>
    </row>
    <row r="250" spans="1:39" x14ac:dyDescent="0.25">
      <c r="A250" s="10" t="s">
        <v>391</v>
      </c>
      <c r="B250" s="10">
        <v>244</v>
      </c>
      <c r="C250" s="10" t="s">
        <v>15</v>
      </c>
      <c r="D250" s="10" t="s">
        <v>76</v>
      </c>
      <c r="F250" s="10">
        <v>3</v>
      </c>
      <c r="G250" s="10">
        <v>383.74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127.15</v>
      </c>
      <c r="Q250" s="10">
        <v>0</v>
      </c>
      <c r="R250" s="10">
        <v>0</v>
      </c>
      <c r="S250" s="10">
        <v>0</v>
      </c>
      <c r="T250" s="10">
        <v>0</v>
      </c>
      <c r="U250" s="10">
        <v>127.32</v>
      </c>
      <c r="V250" s="10">
        <v>129.27000000000001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128.30000000000001</v>
      </c>
      <c r="AK250" s="10">
        <v>383.74</v>
      </c>
      <c r="AL250" s="10">
        <v>244</v>
      </c>
      <c r="AM250">
        <v>244</v>
      </c>
    </row>
    <row r="251" spans="1:39" x14ac:dyDescent="0.25">
      <c r="A251" s="10" t="s">
        <v>392</v>
      </c>
      <c r="B251" s="10">
        <v>245</v>
      </c>
      <c r="C251" s="10" t="s">
        <v>266</v>
      </c>
      <c r="D251" s="10" t="s">
        <v>428</v>
      </c>
      <c r="E251" s="10" t="s">
        <v>362</v>
      </c>
      <c r="F251" s="10">
        <v>3</v>
      </c>
      <c r="G251" s="10">
        <v>382.92</v>
      </c>
      <c r="H251" s="10">
        <v>0</v>
      </c>
      <c r="I251" s="10">
        <v>122.8</v>
      </c>
      <c r="J251" s="10">
        <v>130.38</v>
      </c>
      <c r="K251" s="10">
        <v>0</v>
      </c>
      <c r="L251" s="10">
        <v>0</v>
      </c>
      <c r="M251" s="10">
        <v>0</v>
      </c>
      <c r="N251" s="10">
        <v>0</v>
      </c>
      <c r="O251" s="10">
        <v>129.74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130.06</v>
      </c>
      <c r="AK251" s="10">
        <v>382.92</v>
      </c>
      <c r="AL251" s="10">
        <v>245</v>
      </c>
      <c r="AM251">
        <v>245</v>
      </c>
    </row>
    <row r="252" spans="1:39" x14ac:dyDescent="0.25">
      <c r="A252" s="10" t="s">
        <v>391</v>
      </c>
      <c r="B252" s="10">
        <v>246</v>
      </c>
      <c r="C252" s="10" t="s">
        <v>507</v>
      </c>
      <c r="D252" s="10" t="s">
        <v>194</v>
      </c>
      <c r="E252" s="10" t="s">
        <v>359</v>
      </c>
      <c r="F252" s="10">
        <v>3</v>
      </c>
      <c r="G252" s="10">
        <v>382.33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124.28</v>
      </c>
      <c r="P252" s="10">
        <v>126.57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131.47999999999999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129.03</v>
      </c>
      <c r="AK252" s="10">
        <v>382.33</v>
      </c>
      <c r="AL252" s="10">
        <v>246</v>
      </c>
      <c r="AM252">
        <v>246</v>
      </c>
    </row>
    <row r="253" spans="1:39" x14ac:dyDescent="0.25">
      <c r="A253" s="10" t="s">
        <v>391</v>
      </c>
      <c r="B253" s="10">
        <v>247</v>
      </c>
      <c r="C253" s="10" t="s">
        <v>1014</v>
      </c>
      <c r="D253" s="10" t="s">
        <v>1015</v>
      </c>
      <c r="E253" s="10" t="s">
        <v>363</v>
      </c>
      <c r="F253" s="10">
        <v>3</v>
      </c>
      <c r="G253" s="10">
        <v>378.44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121.26</v>
      </c>
      <c r="Y253" s="10">
        <v>128.84</v>
      </c>
      <c r="Z253" s="10">
        <v>128.34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128.59</v>
      </c>
      <c r="AK253" s="10">
        <v>378.44</v>
      </c>
      <c r="AL253" s="10">
        <v>247</v>
      </c>
      <c r="AM253">
        <v>247</v>
      </c>
    </row>
    <row r="254" spans="1:39" x14ac:dyDescent="0.25">
      <c r="A254" s="10" t="s">
        <v>391</v>
      </c>
      <c r="B254" s="10">
        <v>248</v>
      </c>
      <c r="C254" s="10" t="s">
        <v>78</v>
      </c>
      <c r="D254" s="10" t="s">
        <v>79</v>
      </c>
      <c r="F254" s="10">
        <v>3</v>
      </c>
      <c r="G254" s="10">
        <v>378.19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129.44</v>
      </c>
      <c r="S254" s="10">
        <v>0</v>
      </c>
      <c r="T254" s="10">
        <v>0</v>
      </c>
      <c r="U254" s="10">
        <v>121.38</v>
      </c>
      <c r="V254" s="10">
        <v>0</v>
      </c>
      <c r="W254" s="10">
        <v>0</v>
      </c>
      <c r="X254" s="10">
        <v>0</v>
      </c>
      <c r="Y254" s="10">
        <v>127.37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128.41</v>
      </c>
      <c r="AK254" s="10">
        <v>378.19</v>
      </c>
      <c r="AL254" s="10">
        <v>248</v>
      </c>
      <c r="AM254">
        <v>248</v>
      </c>
    </row>
    <row r="255" spans="1:39" x14ac:dyDescent="0.25">
      <c r="A255" s="10" t="s">
        <v>391</v>
      </c>
      <c r="B255" s="10">
        <v>249</v>
      </c>
      <c r="C255" s="10" t="s">
        <v>528</v>
      </c>
      <c r="D255" s="10" t="s">
        <v>731</v>
      </c>
      <c r="E255" s="10" t="s">
        <v>374</v>
      </c>
      <c r="F255" s="10">
        <v>3</v>
      </c>
      <c r="G255" s="10">
        <v>374.25</v>
      </c>
      <c r="H255" s="10">
        <v>0</v>
      </c>
      <c r="I255" s="10">
        <v>0</v>
      </c>
      <c r="J255" s="10">
        <v>123.27</v>
      </c>
      <c r="K255" s="10">
        <v>0</v>
      </c>
      <c r="L255" s="10">
        <v>122.65</v>
      </c>
      <c r="M255" s="10">
        <v>0</v>
      </c>
      <c r="N255" s="10">
        <v>0</v>
      </c>
      <c r="O255" s="10">
        <v>128.33000000000001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125.8</v>
      </c>
      <c r="AK255" s="10">
        <v>374.25</v>
      </c>
      <c r="AL255" s="10">
        <v>249</v>
      </c>
      <c r="AM255">
        <v>249</v>
      </c>
    </row>
    <row r="256" spans="1:39" x14ac:dyDescent="0.25">
      <c r="A256" s="10" t="s">
        <v>392</v>
      </c>
      <c r="B256" s="10">
        <v>250</v>
      </c>
      <c r="C256" s="10" t="s">
        <v>302</v>
      </c>
      <c r="D256" s="10" t="s">
        <v>303</v>
      </c>
      <c r="E256" s="10" t="s">
        <v>417</v>
      </c>
      <c r="F256" s="10">
        <v>3</v>
      </c>
      <c r="G256" s="10">
        <v>371.5</v>
      </c>
      <c r="H256" s="10">
        <v>0</v>
      </c>
      <c r="I256" s="10">
        <v>0</v>
      </c>
      <c r="J256" s="10">
        <v>125.43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124.59</v>
      </c>
      <c r="V256" s="10">
        <v>121.48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125.01</v>
      </c>
      <c r="AK256" s="10">
        <v>371.5</v>
      </c>
      <c r="AL256" s="10">
        <v>250</v>
      </c>
      <c r="AM256">
        <v>250</v>
      </c>
    </row>
    <row r="257" spans="1:39" x14ac:dyDescent="0.25">
      <c r="A257" s="10" t="s">
        <v>391</v>
      </c>
      <c r="B257" s="10">
        <v>251</v>
      </c>
      <c r="C257" s="10" t="s">
        <v>496</v>
      </c>
      <c r="D257" s="10" t="s">
        <v>497</v>
      </c>
      <c r="E257" s="10" t="s">
        <v>362</v>
      </c>
      <c r="F257" s="10">
        <v>3</v>
      </c>
      <c r="G257" s="10">
        <v>370.19</v>
      </c>
      <c r="H257" s="10">
        <v>0</v>
      </c>
      <c r="I257" s="10">
        <v>0</v>
      </c>
      <c r="J257" s="10">
        <v>116.95</v>
      </c>
      <c r="K257" s="10">
        <v>0</v>
      </c>
      <c r="L257" s="10">
        <v>124.4</v>
      </c>
      <c r="M257" s="10">
        <v>0</v>
      </c>
      <c r="N257" s="10">
        <v>0</v>
      </c>
      <c r="O257" s="10">
        <v>128.84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126.62</v>
      </c>
      <c r="AK257" s="10">
        <v>370.19</v>
      </c>
      <c r="AL257" s="10">
        <v>251</v>
      </c>
      <c r="AM257">
        <v>251</v>
      </c>
    </row>
    <row r="258" spans="1:39" x14ac:dyDescent="0.25">
      <c r="A258" s="10" t="s">
        <v>391</v>
      </c>
      <c r="B258" s="10">
        <v>252</v>
      </c>
      <c r="C258" s="10" t="s">
        <v>747</v>
      </c>
      <c r="D258" s="10" t="s">
        <v>52</v>
      </c>
      <c r="E258" s="10" t="s">
        <v>421</v>
      </c>
      <c r="F258" s="10">
        <v>3</v>
      </c>
      <c r="G258" s="10">
        <v>370.16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118.54</v>
      </c>
      <c r="P258" s="10">
        <v>125.74</v>
      </c>
      <c r="Q258" s="10">
        <v>125.88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125.81</v>
      </c>
      <c r="AK258" s="10">
        <v>370.16</v>
      </c>
      <c r="AL258" s="10">
        <v>252</v>
      </c>
      <c r="AM258">
        <v>252</v>
      </c>
    </row>
    <row r="259" spans="1:39" x14ac:dyDescent="0.25">
      <c r="A259" s="10" t="s">
        <v>391</v>
      </c>
      <c r="B259" s="10">
        <v>253</v>
      </c>
      <c r="C259" s="10" t="s">
        <v>68</v>
      </c>
      <c r="D259" s="10" t="s">
        <v>64</v>
      </c>
      <c r="E259" s="10" t="s">
        <v>362</v>
      </c>
      <c r="F259" s="10">
        <v>3</v>
      </c>
      <c r="G259" s="10">
        <v>369.13</v>
      </c>
      <c r="H259" s="10">
        <v>117.25</v>
      </c>
      <c r="I259" s="10">
        <v>126.08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125.8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125.94</v>
      </c>
      <c r="AK259" s="10">
        <v>369.13</v>
      </c>
      <c r="AL259" s="10">
        <v>253</v>
      </c>
      <c r="AM259">
        <v>253</v>
      </c>
    </row>
    <row r="260" spans="1:39" x14ac:dyDescent="0.25">
      <c r="A260" s="10" t="s">
        <v>392</v>
      </c>
      <c r="B260" s="10">
        <v>254</v>
      </c>
      <c r="C260" s="10" t="s">
        <v>334</v>
      </c>
      <c r="D260" s="10" t="s">
        <v>589</v>
      </c>
      <c r="E260" s="10" t="s">
        <v>358</v>
      </c>
      <c r="F260" s="10">
        <v>3</v>
      </c>
      <c r="G260" s="10">
        <v>368.64</v>
      </c>
      <c r="H260" s="10">
        <v>0</v>
      </c>
      <c r="I260" s="10">
        <v>121.12</v>
      </c>
      <c r="J260" s="10">
        <v>0</v>
      </c>
      <c r="K260" s="10">
        <v>124.64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122.88</v>
      </c>
      <c r="AI260" s="10">
        <v>1</v>
      </c>
      <c r="AJ260" s="10">
        <v>122.88</v>
      </c>
      <c r="AK260" s="10">
        <v>368.64</v>
      </c>
      <c r="AL260" s="10">
        <v>254</v>
      </c>
      <c r="AM260">
        <v>254</v>
      </c>
    </row>
    <row r="261" spans="1:39" x14ac:dyDescent="0.25">
      <c r="A261" s="10" t="s">
        <v>392</v>
      </c>
      <c r="B261" s="10">
        <v>255</v>
      </c>
      <c r="C261" s="10" t="s">
        <v>498</v>
      </c>
      <c r="D261" s="10" t="s">
        <v>522</v>
      </c>
      <c r="E261" s="10" t="s">
        <v>379</v>
      </c>
      <c r="F261" s="10">
        <v>3</v>
      </c>
      <c r="G261" s="10">
        <v>367.14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120.1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118.83</v>
      </c>
      <c r="V261" s="10">
        <v>0</v>
      </c>
      <c r="W261" s="10">
        <v>0</v>
      </c>
      <c r="X261" s="10">
        <v>0</v>
      </c>
      <c r="Y261" s="10">
        <v>128.21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124.16</v>
      </c>
      <c r="AK261" s="10">
        <v>367.14</v>
      </c>
      <c r="AL261" s="10">
        <v>255</v>
      </c>
      <c r="AM261">
        <v>255</v>
      </c>
    </row>
    <row r="262" spans="1:39" x14ac:dyDescent="0.25">
      <c r="A262" s="10" t="s">
        <v>392</v>
      </c>
      <c r="B262" s="10">
        <v>256</v>
      </c>
      <c r="C262" s="10" t="s">
        <v>541</v>
      </c>
      <c r="D262" s="10" t="s">
        <v>542</v>
      </c>
      <c r="E262" s="10" t="s">
        <v>372</v>
      </c>
      <c r="F262" s="10">
        <v>4</v>
      </c>
      <c r="G262" s="10">
        <v>364.33</v>
      </c>
      <c r="H262" s="10">
        <v>0</v>
      </c>
      <c r="I262" s="10">
        <v>0</v>
      </c>
      <c r="J262" s="10">
        <v>0</v>
      </c>
      <c r="K262" s="10">
        <v>0</v>
      </c>
      <c r="L262" s="10">
        <v>77.78</v>
      </c>
      <c r="M262" s="10">
        <v>0</v>
      </c>
      <c r="N262" s="10">
        <v>0</v>
      </c>
      <c r="O262" s="10">
        <v>112.67</v>
      </c>
      <c r="P262" s="10">
        <v>107.21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66.67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109.94</v>
      </c>
      <c r="AK262" s="10">
        <v>364.33</v>
      </c>
      <c r="AL262" s="10">
        <v>256</v>
      </c>
      <c r="AM262">
        <v>256</v>
      </c>
    </row>
    <row r="263" spans="1:39" x14ac:dyDescent="0.25">
      <c r="A263" s="10" t="s">
        <v>391</v>
      </c>
      <c r="B263" s="10">
        <v>257</v>
      </c>
      <c r="C263" s="10" t="s">
        <v>618</v>
      </c>
      <c r="D263" s="10" t="s">
        <v>207</v>
      </c>
      <c r="E263" s="10" t="s">
        <v>619</v>
      </c>
      <c r="F263" s="10">
        <v>3</v>
      </c>
      <c r="G263" s="10">
        <v>364.18</v>
      </c>
      <c r="H263" s="10">
        <v>0</v>
      </c>
      <c r="I263" s="10">
        <v>0</v>
      </c>
      <c r="J263" s="10">
        <v>0</v>
      </c>
      <c r="K263" s="10">
        <v>127.23</v>
      </c>
      <c r="L263" s="10">
        <v>124.04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112.91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125.64</v>
      </c>
      <c r="AK263" s="10">
        <v>364.18</v>
      </c>
      <c r="AL263" s="10">
        <v>257</v>
      </c>
      <c r="AM263">
        <v>257</v>
      </c>
    </row>
    <row r="264" spans="1:39" x14ac:dyDescent="0.25">
      <c r="A264" s="10" t="s">
        <v>391</v>
      </c>
      <c r="B264" s="10">
        <v>258</v>
      </c>
      <c r="C264" s="10" t="s">
        <v>520</v>
      </c>
      <c r="D264" s="10" t="s">
        <v>172</v>
      </c>
      <c r="E264" s="10" t="s">
        <v>367</v>
      </c>
      <c r="F264" s="10">
        <v>3</v>
      </c>
      <c r="G264" s="10">
        <v>363.33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133.37</v>
      </c>
      <c r="P264" s="10">
        <v>133.53</v>
      </c>
      <c r="Q264" s="10">
        <v>96.43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133.44999999999999</v>
      </c>
      <c r="AK264" s="10">
        <v>363.33</v>
      </c>
      <c r="AL264" s="10">
        <v>258</v>
      </c>
      <c r="AM264">
        <v>258</v>
      </c>
    </row>
    <row r="265" spans="1:39" x14ac:dyDescent="0.25">
      <c r="A265" s="10" t="s">
        <v>392</v>
      </c>
      <c r="B265" s="10">
        <v>259</v>
      </c>
      <c r="C265" s="10" t="s">
        <v>732</v>
      </c>
      <c r="D265" s="10" t="s">
        <v>733</v>
      </c>
      <c r="E265" s="10" t="s">
        <v>457</v>
      </c>
      <c r="F265" s="10">
        <v>3</v>
      </c>
      <c r="G265" s="10">
        <v>362.23</v>
      </c>
      <c r="H265" s="10">
        <v>0</v>
      </c>
      <c r="I265" s="10">
        <v>100</v>
      </c>
      <c r="J265" s="10">
        <v>0</v>
      </c>
      <c r="K265" s="10">
        <v>132.61000000000001</v>
      </c>
      <c r="L265" s="10">
        <v>0</v>
      </c>
      <c r="M265" s="10">
        <v>129.62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131.12</v>
      </c>
      <c r="AK265" s="10">
        <v>362.23</v>
      </c>
      <c r="AL265" s="10">
        <v>259</v>
      </c>
      <c r="AM265">
        <v>259</v>
      </c>
    </row>
    <row r="266" spans="1:39" x14ac:dyDescent="0.25">
      <c r="A266" s="10" t="s">
        <v>391</v>
      </c>
      <c r="B266" s="10">
        <v>260</v>
      </c>
      <c r="C266" s="10" t="s">
        <v>580</v>
      </c>
      <c r="D266" s="10" t="s">
        <v>99</v>
      </c>
      <c r="E266" s="10" t="s">
        <v>387</v>
      </c>
      <c r="F266" s="10">
        <v>3</v>
      </c>
      <c r="G266" s="10">
        <v>361.71</v>
      </c>
      <c r="H266" s="10">
        <v>0</v>
      </c>
      <c r="I266" s="10">
        <v>0</v>
      </c>
      <c r="J266" s="10">
        <v>118.73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111.21</v>
      </c>
      <c r="Z266" s="10">
        <v>0</v>
      </c>
      <c r="AA266" s="10">
        <v>131.77000000000001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125.25</v>
      </c>
      <c r="AK266" s="10">
        <v>361.71</v>
      </c>
      <c r="AL266" s="10">
        <v>260</v>
      </c>
      <c r="AM266">
        <v>260</v>
      </c>
    </row>
    <row r="267" spans="1:39" x14ac:dyDescent="0.25">
      <c r="A267" s="10" t="s">
        <v>391</v>
      </c>
      <c r="B267" s="10">
        <v>261</v>
      </c>
      <c r="C267" s="10" t="s">
        <v>147</v>
      </c>
      <c r="D267" s="10" t="s">
        <v>148</v>
      </c>
      <c r="E267" s="10" t="s">
        <v>357</v>
      </c>
      <c r="F267" s="10">
        <v>3</v>
      </c>
      <c r="G267" s="10">
        <v>360.41</v>
      </c>
      <c r="H267" s="10">
        <v>0</v>
      </c>
      <c r="I267" s="10">
        <v>0</v>
      </c>
      <c r="J267" s="10">
        <v>0</v>
      </c>
      <c r="K267" s="10">
        <v>0</v>
      </c>
      <c r="L267" s="10">
        <v>146.46</v>
      </c>
      <c r="M267" s="10">
        <v>75</v>
      </c>
      <c r="N267" s="10">
        <v>138.94999999999999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142.71</v>
      </c>
      <c r="AK267" s="10">
        <v>360.41</v>
      </c>
      <c r="AL267" s="10">
        <v>261</v>
      </c>
      <c r="AM267">
        <v>261</v>
      </c>
    </row>
    <row r="268" spans="1:39" x14ac:dyDescent="0.25">
      <c r="A268" s="10" t="s">
        <v>391</v>
      </c>
      <c r="B268" s="10">
        <v>262</v>
      </c>
      <c r="C268" s="10" t="s">
        <v>26</v>
      </c>
      <c r="D268" s="10" t="s">
        <v>1030</v>
      </c>
      <c r="E268" s="10" t="s">
        <v>358</v>
      </c>
      <c r="F268" s="10">
        <v>3</v>
      </c>
      <c r="G268" s="10">
        <v>359.79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119.93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239.86</v>
      </c>
      <c r="AI268" s="10">
        <v>2</v>
      </c>
      <c r="AJ268" s="10">
        <v>119.93</v>
      </c>
      <c r="AK268" s="10">
        <v>359.79</v>
      </c>
      <c r="AL268" s="10">
        <v>262</v>
      </c>
      <c r="AM268">
        <v>262</v>
      </c>
    </row>
    <row r="269" spans="1:39" x14ac:dyDescent="0.25">
      <c r="A269" s="10" t="s">
        <v>391</v>
      </c>
      <c r="B269" s="10">
        <v>263</v>
      </c>
      <c r="C269" s="10" t="s">
        <v>427</v>
      </c>
      <c r="D269" s="10" t="s">
        <v>166</v>
      </c>
      <c r="E269" s="10" t="s">
        <v>368</v>
      </c>
      <c r="F269" s="10">
        <v>3</v>
      </c>
      <c r="G269" s="10">
        <v>359.42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131.22</v>
      </c>
      <c r="Q269" s="10">
        <v>0</v>
      </c>
      <c r="R269" s="10">
        <v>0</v>
      </c>
      <c r="S269" s="10">
        <v>96.15</v>
      </c>
      <c r="T269" s="10">
        <v>0</v>
      </c>
      <c r="U269" s="10">
        <v>132.05000000000001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131.63999999999999</v>
      </c>
      <c r="AK269" s="10">
        <v>359.42</v>
      </c>
      <c r="AL269" s="10">
        <v>263</v>
      </c>
      <c r="AM269">
        <v>263</v>
      </c>
    </row>
    <row r="270" spans="1:39" x14ac:dyDescent="0.25">
      <c r="A270" s="10" t="s">
        <v>391</v>
      </c>
      <c r="B270" s="10">
        <v>264</v>
      </c>
      <c r="C270" s="10" t="s">
        <v>681</v>
      </c>
      <c r="D270" s="10" t="s">
        <v>181</v>
      </c>
      <c r="E270" s="10" t="s">
        <v>368</v>
      </c>
      <c r="F270" s="10">
        <v>3</v>
      </c>
      <c r="G270" s="10">
        <v>358.31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116.47</v>
      </c>
      <c r="T270" s="10">
        <v>121.64</v>
      </c>
      <c r="U270" s="10">
        <v>0</v>
      </c>
      <c r="V270" s="10">
        <v>120.2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120.92</v>
      </c>
      <c r="AK270" s="10">
        <v>358.31</v>
      </c>
      <c r="AL270" s="10">
        <v>264</v>
      </c>
      <c r="AM270">
        <v>264</v>
      </c>
    </row>
    <row r="271" spans="1:39" x14ac:dyDescent="0.25">
      <c r="A271" s="10" t="s">
        <v>391</v>
      </c>
      <c r="B271" s="10">
        <v>265</v>
      </c>
      <c r="C271" s="10" t="s">
        <v>253</v>
      </c>
      <c r="D271" s="10" t="s">
        <v>254</v>
      </c>
      <c r="E271" s="10" t="s">
        <v>362</v>
      </c>
      <c r="F271" s="10">
        <v>3</v>
      </c>
      <c r="G271" s="10">
        <v>355</v>
      </c>
      <c r="H271" s="10">
        <v>0</v>
      </c>
      <c r="I271" s="10">
        <v>130.87</v>
      </c>
      <c r="J271" s="10">
        <v>0</v>
      </c>
      <c r="K271" s="10">
        <v>0</v>
      </c>
      <c r="L271" s="10">
        <v>94.44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129.69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130.28</v>
      </c>
      <c r="AK271" s="10">
        <v>355</v>
      </c>
      <c r="AL271" s="10">
        <v>265</v>
      </c>
      <c r="AM271">
        <v>265</v>
      </c>
    </row>
    <row r="272" spans="1:39" x14ac:dyDescent="0.25">
      <c r="A272" s="10" t="s">
        <v>391</v>
      </c>
      <c r="B272" s="10">
        <v>266</v>
      </c>
      <c r="C272" s="10" t="s">
        <v>530</v>
      </c>
      <c r="D272" s="10" t="s">
        <v>25</v>
      </c>
      <c r="E272" s="10" t="s">
        <v>367</v>
      </c>
      <c r="F272" s="10">
        <v>3</v>
      </c>
      <c r="G272" s="10">
        <v>354.31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144.96</v>
      </c>
      <c r="O272" s="10">
        <v>132.27000000000001</v>
      </c>
      <c r="P272" s="10">
        <v>0</v>
      </c>
      <c r="Q272" s="10">
        <v>77.08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138.62</v>
      </c>
      <c r="AK272" s="10">
        <v>354.31</v>
      </c>
      <c r="AL272" s="10">
        <v>266</v>
      </c>
      <c r="AM272">
        <v>266</v>
      </c>
    </row>
    <row r="273" spans="1:39" x14ac:dyDescent="0.25">
      <c r="A273" s="10" t="s">
        <v>391</v>
      </c>
      <c r="B273" s="10">
        <v>267</v>
      </c>
      <c r="C273" s="10" t="s">
        <v>306</v>
      </c>
      <c r="D273" s="10" t="s">
        <v>99</v>
      </c>
      <c r="E273" s="10" t="s">
        <v>924</v>
      </c>
      <c r="F273" s="10">
        <v>3</v>
      </c>
      <c r="G273" s="10">
        <v>350.52</v>
      </c>
      <c r="H273" s="10">
        <v>0</v>
      </c>
      <c r="I273" s="10">
        <v>117.82</v>
      </c>
      <c r="J273" s="10">
        <v>0</v>
      </c>
      <c r="K273" s="10">
        <v>115.43</v>
      </c>
      <c r="L273" s="10">
        <v>0</v>
      </c>
      <c r="M273" s="10">
        <v>0</v>
      </c>
      <c r="N273" s="10">
        <v>0</v>
      </c>
      <c r="O273" s="10">
        <v>0</v>
      </c>
      <c r="P273" s="10">
        <v>117.27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117.55</v>
      </c>
      <c r="AK273" s="10">
        <v>350.52</v>
      </c>
      <c r="AL273" s="10">
        <v>267</v>
      </c>
      <c r="AM273">
        <v>267</v>
      </c>
    </row>
    <row r="274" spans="1:39" x14ac:dyDescent="0.25">
      <c r="A274" s="10" t="s">
        <v>391</v>
      </c>
      <c r="B274" s="10">
        <v>268</v>
      </c>
      <c r="C274" s="10" t="s">
        <v>459</v>
      </c>
      <c r="D274" s="10" t="s">
        <v>759</v>
      </c>
      <c r="E274" s="10" t="s">
        <v>367</v>
      </c>
      <c r="F274" s="10">
        <v>3</v>
      </c>
      <c r="G274" s="10">
        <v>348.59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131.41</v>
      </c>
      <c r="Q274" s="10">
        <v>85.71</v>
      </c>
      <c r="R274" s="10">
        <v>131.47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131.44</v>
      </c>
      <c r="AK274" s="10">
        <v>348.59</v>
      </c>
      <c r="AL274" s="10">
        <v>268</v>
      </c>
      <c r="AM274">
        <v>268</v>
      </c>
    </row>
    <row r="275" spans="1:39" x14ac:dyDescent="0.25">
      <c r="A275" s="10" t="s">
        <v>392</v>
      </c>
      <c r="B275" s="10">
        <v>269</v>
      </c>
      <c r="C275" s="10" t="s">
        <v>82</v>
      </c>
      <c r="D275" s="10" t="s">
        <v>202</v>
      </c>
      <c r="E275" s="10" t="s">
        <v>417</v>
      </c>
      <c r="F275" s="10">
        <v>3</v>
      </c>
      <c r="G275" s="10">
        <v>348.27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116.86</v>
      </c>
      <c r="AA275" s="10">
        <v>0</v>
      </c>
      <c r="AB275" s="10">
        <v>113.66</v>
      </c>
      <c r="AC275" s="10">
        <v>117.75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117.31</v>
      </c>
      <c r="AK275" s="10">
        <v>348.27</v>
      </c>
      <c r="AL275" s="10">
        <v>269</v>
      </c>
      <c r="AM275">
        <v>269</v>
      </c>
    </row>
    <row r="276" spans="1:39" x14ac:dyDescent="0.25">
      <c r="A276" s="10" t="s">
        <v>391</v>
      </c>
      <c r="B276" s="10">
        <v>270</v>
      </c>
      <c r="C276" s="10" t="s">
        <v>69</v>
      </c>
      <c r="D276" s="10" t="s">
        <v>1131</v>
      </c>
      <c r="E276" s="10" t="s">
        <v>359</v>
      </c>
      <c r="F276" s="10">
        <v>3</v>
      </c>
      <c r="G276" s="10">
        <v>347.66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129.11000000000001</v>
      </c>
      <c r="AA276" s="10">
        <v>0</v>
      </c>
      <c r="AB276" s="10">
        <v>0</v>
      </c>
      <c r="AC276" s="10">
        <v>72.73</v>
      </c>
      <c r="AD276" s="10">
        <v>0</v>
      </c>
      <c r="AE276" s="10">
        <v>145.82</v>
      </c>
      <c r="AF276" s="10">
        <v>0</v>
      </c>
      <c r="AG276" s="10">
        <v>0</v>
      </c>
      <c r="AH276" s="10">
        <v>0</v>
      </c>
      <c r="AI276" s="10">
        <v>0</v>
      </c>
      <c r="AJ276" s="10">
        <v>137.47</v>
      </c>
      <c r="AK276" s="10">
        <v>347.66</v>
      </c>
      <c r="AL276" s="10">
        <v>270</v>
      </c>
      <c r="AM276">
        <v>270</v>
      </c>
    </row>
    <row r="277" spans="1:39" x14ac:dyDescent="0.25">
      <c r="A277" s="10" t="s">
        <v>711</v>
      </c>
      <c r="B277" s="10">
        <v>271</v>
      </c>
      <c r="C277" s="10" t="s">
        <v>839</v>
      </c>
      <c r="D277" s="10" t="s">
        <v>840</v>
      </c>
      <c r="E277" s="10" t="s">
        <v>359</v>
      </c>
      <c r="F277" s="10">
        <v>3</v>
      </c>
      <c r="G277" s="10">
        <v>347.16</v>
      </c>
      <c r="H277" s="10">
        <v>0</v>
      </c>
      <c r="I277" s="10">
        <v>114.78</v>
      </c>
      <c r="J277" s="10">
        <v>0</v>
      </c>
      <c r="K277" s="10">
        <v>114.62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117.76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116.27</v>
      </c>
      <c r="AK277" s="10">
        <v>347.16</v>
      </c>
      <c r="AL277" s="10">
        <v>271</v>
      </c>
      <c r="AM277">
        <v>271</v>
      </c>
    </row>
    <row r="278" spans="1:39" x14ac:dyDescent="0.25">
      <c r="A278" s="10" t="s">
        <v>391</v>
      </c>
      <c r="B278" s="10">
        <v>272</v>
      </c>
      <c r="C278" s="10" t="s">
        <v>735</v>
      </c>
      <c r="D278" s="10" t="s">
        <v>157</v>
      </c>
      <c r="E278" s="10" t="s">
        <v>357</v>
      </c>
      <c r="F278" s="10">
        <v>3</v>
      </c>
      <c r="G278" s="10">
        <v>343.76</v>
      </c>
      <c r="H278" s="10">
        <v>0</v>
      </c>
      <c r="I278" s="10">
        <v>0</v>
      </c>
      <c r="J278" s="10">
        <v>117.3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105.71</v>
      </c>
      <c r="R278" s="10">
        <v>120.75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119.03</v>
      </c>
      <c r="AK278" s="10">
        <v>343.76</v>
      </c>
      <c r="AL278" s="10">
        <v>272</v>
      </c>
      <c r="AM278">
        <v>272</v>
      </c>
    </row>
    <row r="279" spans="1:39" x14ac:dyDescent="0.25">
      <c r="A279" s="10" t="s">
        <v>392</v>
      </c>
      <c r="B279" s="10">
        <v>273</v>
      </c>
      <c r="C279" s="10" t="s">
        <v>584</v>
      </c>
      <c r="D279" s="10" t="s">
        <v>607</v>
      </c>
      <c r="E279" s="10" t="s">
        <v>357</v>
      </c>
      <c r="F279" s="10">
        <v>3</v>
      </c>
      <c r="G279" s="10">
        <v>340.91</v>
      </c>
      <c r="H279" s="10">
        <v>0</v>
      </c>
      <c r="I279" s="10">
        <v>0</v>
      </c>
      <c r="J279" s="10">
        <v>106.38</v>
      </c>
      <c r="K279" s="10">
        <v>0</v>
      </c>
      <c r="L279" s="10">
        <v>116.95</v>
      </c>
      <c r="M279" s="10">
        <v>0</v>
      </c>
      <c r="N279" s="10">
        <v>117.58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117.27</v>
      </c>
      <c r="AK279" s="10">
        <v>340.91</v>
      </c>
      <c r="AL279" s="10">
        <v>273</v>
      </c>
      <c r="AM279">
        <v>273</v>
      </c>
    </row>
    <row r="280" spans="1:39" x14ac:dyDescent="0.25">
      <c r="A280" s="10" t="s">
        <v>392</v>
      </c>
      <c r="B280" s="10">
        <v>274</v>
      </c>
      <c r="C280" s="10" t="s">
        <v>816</v>
      </c>
      <c r="D280" s="10" t="s">
        <v>817</v>
      </c>
      <c r="E280" s="10" t="s">
        <v>358</v>
      </c>
      <c r="F280" s="10">
        <v>3</v>
      </c>
      <c r="G280" s="10">
        <v>340.77</v>
      </c>
      <c r="H280" s="10">
        <v>0</v>
      </c>
      <c r="I280" s="10">
        <v>100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117.06</v>
      </c>
      <c r="Q280" s="10">
        <v>123.71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120.39</v>
      </c>
      <c r="AK280" s="10">
        <v>340.77</v>
      </c>
      <c r="AL280" s="10">
        <v>274</v>
      </c>
      <c r="AM280">
        <v>274</v>
      </c>
    </row>
    <row r="281" spans="1:39" x14ac:dyDescent="0.25">
      <c r="A281" s="10" t="s">
        <v>392</v>
      </c>
      <c r="B281" s="10">
        <v>275</v>
      </c>
      <c r="C281" s="10" t="s">
        <v>563</v>
      </c>
      <c r="D281" s="10" t="s">
        <v>81</v>
      </c>
      <c r="E281" s="10" t="s">
        <v>564</v>
      </c>
      <c r="F281" s="10">
        <v>3</v>
      </c>
      <c r="G281" s="10">
        <v>340.72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111.99</v>
      </c>
      <c r="Q281" s="10">
        <v>0</v>
      </c>
      <c r="R281" s="10">
        <v>112.27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116.46</v>
      </c>
      <c r="AH281" s="10">
        <v>0</v>
      </c>
      <c r="AI281" s="10">
        <v>0</v>
      </c>
      <c r="AJ281" s="10">
        <v>114.37</v>
      </c>
      <c r="AK281" s="10">
        <v>340.72</v>
      </c>
      <c r="AL281" s="10">
        <v>275</v>
      </c>
      <c r="AM281">
        <v>275</v>
      </c>
    </row>
    <row r="282" spans="1:39" x14ac:dyDescent="0.25">
      <c r="A282" s="10" t="s">
        <v>392</v>
      </c>
      <c r="B282" s="10">
        <v>276</v>
      </c>
      <c r="C282" s="10" t="s">
        <v>134</v>
      </c>
      <c r="D282" s="10" t="s">
        <v>135</v>
      </c>
      <c r="E282" s="10" t="s">
        <v>548</v>
      </c>
      <c r="F282" s="10">
        <v>3</v>
      </c>
      <c r="G282" s="10">
        <v>337.46</v>
      </c>
      <c r="H282" s="10">
        <v>0</v>
      </c>
      <c r="I282" s="10">
        <v>112.28</v>
      </c>
      <c r="J282" s="10">
        <v>0</v>
      </c>
      <c r="K282" s="10">
        <v>0</v>
      </c>
      <c r="L282" s="10">
        <v>112.52</v>
      </c>
      <c r="M282" s="10">
        <v>0</v>
      </c>
      <c r="N282" s="10">
        <v>0</v>
      </c>
      <c r="O282" s="10">
        <v>112.66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112.59</v>
      </c>
      <c r="AK282" s="10">
        <v>337.46</v>
      </c>
      <c r="AL282" s="10">
        <v>276</v>
      </c>
      <c r="AM282">
        <v>276</v>
      </c>
    </row>
    <row r="283" spans="1:39" x14ac:dyDescent="0.25">
      <c r="A283" s="10" t="s">
        <v>391</v>
      </c>
      <c r="B283" s="10">
        <v>277</v>
      </c>
      <c r="C283" s="10" t="s">
        <v>115</v>
      </c>
      <c r="D283" s="10" t="s">
        <v>488</v>
      </c>
      <c r="E283" s="10" t="s">
        <v>386</v>
      </c>
      <c r="F283" s="10">
        <v>3</v>
      </c>
      <c r="G283" s="10">
        <v>336.82</v>
      </c>
      <c r="H283" s="10">
        <v>0</v>
      </c>
      <c r="I283" s="10">
        <v>0</v>
      </c>
      <c r="J283" s="10">
        <v>112.96</v>
      </c>
      <c r="K283" s="10">
        <v>0</v>
      </c>
      <c r="L283" s="10">
        <v>114.96</v>
      </c>
      <c r="M283" s="10">
        <v>0</v>
      </c>
      <c r="N283" s="10">
        <v>0</v>
      </c>
      <c r="O283" s="10">
        <v>108.9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113.96</v>
      </c>
      <c r="AK283" s="10">
        <v>336.82</v>
      </c>
      <c r="AL283" s="10">
        <v>277</v>
      </c>
      <c r="AM283">
        <v>277</v>
      </c>
    </row>
    <row r="284" spans="1:39" x14ac:dyDescent="0.25">
      <c r="A284" s="10" t="s">
        <v>711</v>
      </c>
      <c r="B284" s="10">
        <v>278</v>
      </c>
      <c r="C284" s="10" t="s">
        <v>932</v>
      </c>
      <c r="D284" s="10" t="s">
        <v>933</v>
      </c>
      <c r="E284" s="10" t="s">
        <v>386</v>
      </c>
      <c r="F284" s="10">
        <v>3</v>
      </c>
      <c r="G284" s="10">
        <v>325.69</v>
      </c>
      <c r="H284" s="10">
        <v>0</v>
      </c>
      <c r="I284" s="10">
        <v>0</v>
      </c>
      <c r="J284" s="10">
        <v>110.03</v>
      </c>
      <c r="K284" s="10">
        <v>108.44</v>
      </c>
      <c r="L284" s="10">
        <v>107.22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109.24</v>
      </c>
      <c r="AK284" s="10">
        <v>325.69</v>
      </c>
      <c r="AL284" s="10">
        <v>278</v>
      </c>
      <c r="AM284">
        <v>278</v>
      </c>
    </row>
    <row r="285" spans="1:39" x14ac:dyDescent="0.25">
      <c r="A285" s="10" t="s">
        <v>391</v>
      </c>
      <c r="B285" s="10">
        <v>279</v>
      </c>
      <c r="C285" s="10" t="s">
        <v>297</v>
      </c>
      <c r="D285" s="10" t="s">
        <v>470</v>
      </c>
      <c r="F285" s="10">
        <v>3</v>
      </c>
      <c r="G285" s="10">
        <v>323.35000000000002</v>
      </c>
      <c r="H285" s="10">
        <v>0</v>
      </c>
      <c r="I285" s="10">
        <v>0</v>
      </c>
      <c r="J285" s="10">
        <v>0</v>
      </c>
      <c r="K285" s="10">
        <v>107.36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104.85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111.14</v>
      </c>
      <c r="AH285" s="10">
        <v>0</v>
      </c>
      <c r="AI285" s="10">
        <v>0</v>
      </c>
      <c r="AJ285" s="10">
        <v>109.25</v>
      </c>
      <c r="AK285" s="10">
        <v>323.35000000000002</v>
      </c>
      <c r="AL285" s="10">
        <v>279</v>
      </c>
      <c r="AM285">
        <v>279</v>
      </c>
    </row>
    <row r="286" spans="1:39" x14ac:dyDescent="0.25">
      <c r="A286" s="10" t="s">
        <v>391</v>
      </c>
      <c r="B286" s="10">
        <v>280</v>
      </c>
      <c r="C286" s="10" t="s">
        <v>458</v>
      </c>
      <c r="D286" s="10" t="s">
        <v>64</v>
      </c>
      <c r="E286" s="10" t="s">
        <v>360</v>
      </c>
      <c r="F286" s="10">
        <v>4</v>
      </c>
      <c r="G286" s="10">
        <v>311.52999999999997</v>
      </c>
      <c r="H286" s="10">
        <v>0</v>
      </c>
      <c r="I286" s="10">
        <v>0</v>
      </c>
      <c r="J286" s="10">
        <v>0</v>
      </c>
      <c r="K286" s="10">
        <v>78.569999999999993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50</v>
      </c>
      <c r="R286" s="10">
        <v>0</v>
      </c>
      <c r="S286" s="10">
        <v>0</v>
      </c>
      <c r="T286" s="10">
        <v>0</v>
      </c>
      <c r="U286" s="10">
        <v>107.96</v>
      </c>
      <c r="V286" s="10">
        <v>0</v>
      </c>
      <c r="W286" s="10">
        <v>0</v>
      </c>
      <c r="X286" s="10">
        <v>0</v>
      </c>
      <c r="Y286" s="10">
        <v>0</v>
      </c>
      <c r="Z286" s="10">
        <v>75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93.27</v>
      </c>
      <c r="AK286" s="10">
        <v>311.52999999999997</v>
      </c>
      <c r="AL286" s="10">
        <v>280</v>
      </c>
      <c r="AM286">
        <v>280</v>
      </c>
    </row>
    <row r="287" spans="1:39" x14ac:dyDescent="0.25">
      <c r="A287" s="10" t="s">
        <v>391</v>
      </c>
      <c r="B287" s="10">
        <v>281</v>
      </c>
      <c r="C287" s="10" t="s">
        <v>236</v>
      </c>
      <c r="D287" s="10" t="s">
        <v>99</v>
      </c>
      <c r="F287" s="10">
        <v>3</v>
      </c>
      <c r="G287" s="10">
        <v>311.52</v>
      </c>
      <c r="H287" s="10">
        <v>125.49</v>
      </c>
      <c r="I287" s="10">
        <v>127.7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58.33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126.6</v>
      </c>
      <c r="AK287" s="10">
        <v>311.52</v>
      </c>
      <c r="AL287" s="10">
        <v>281</v>
      </c>
      <c r="AM287">
        <v>281</v>
      </c>
    </row>
    <row r="288" spans="1:39" x14ac:dyDescent="0.25">
      <c r="A288" s="10" t="s">
        <v>391</v>
      </c>
      <c r="B288" s="10">
        <v>282</v>
      </c>
      <c r="C288" s="10" t="s">
        <v>270</v>
      </c>
      <c r="D288" s="10" t="s">
        <v>90</v>
      </c>
      <c r="E288" s="10" t="s">
        <v>357</v>
      </c>
      <c r="F288" s="10">
        <v>3</v>
      </c>
      <c r="G288" s="10">
        <v>308.05</v>
      </c>
      <c r="H288" s="10">
        <v>0</v>
      </c>
      <c r="I288" s="10">
        <v>0</v>
      </c>
      <c r="J288" s="10">
        <v>0</v>
      </c>
      <c r="K288" s="10">
        <v>0</v>
      </c>
      <c r="L288" s="10">
        <v>88.89</v>
      </c>
      <c r="M288" s="10">
        <v>0</v>
      </c>
      <c r="N288" s="10">
        <v>0</v>
      </c>
      <c r="O288" s="10">
        <v>0</v>
      </c>
      <c r="P288" s="10">
        <v>0</v>
      </c>
      <c r="Q288" s="10">
        <v>77.08</v>
      </c>
      <c r="R288" s="10">
        <v>142.08000000000001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115.49</v>
      </c>
      <c r="AK288" s="10">
        <v>308.05</v>
      </c>
      <c r="AL288" s="10">
        <v>282</v>
      </c>
      <c r="AM288">
        <v>282</v>
      </c>
    </row>
    <row r="289" spans="1:39" x14ac:dyDescent="0.25">
      <c r="A289" s="10" t="s">
        <v>392</v>
      </c>
      <c r="B289" s="10">
        <v>283</v>
      </c>
      <c r="C289" s="10" t="s">
        <v>652</v>
      </c>
      <c r="D289" s="10" t="s">
        <v>667</v>
      </c>
      <c r="E289" s="10" t="s">
        <v>668</v>
      </c>
      <c r="F289" s="10">
        <v>3</v>
      </c>
      <c r="G289" s="10">
        <v>306.38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100</v>
      </c>
      <c r="T289" s="10">
        <v>0</v>
      </c>
      <c r="U289" s="10">
        <v>0</v>
      </c>
      <c r="V289" s="10">
        <v>0</v>
      </c>
      <c r="W289" s="10">
        <v>82.14</v>
      </c>
      <c r="X289" s="10">
        <v>0</v>
      </c>
      <c r="Y289" s="10">
        <v>0</v>
      </c>
      <c r="Z289" s="10">
        <v>124.24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112.12</v>
      </c>
      <c r="AK289" s="10">
        <v>306.38</v>
      </c>
      <c r="AL289" s="10">
        <v>283</v>
      </c>
      <c r="AM289">
        <v>283</v>
      </c>
    </row>
    <row r="290" spans="1:39" x14ac:dyDescent="0.25">
      <c r="A290" s="10" t="s">
        <v>391</v>
      </c>
      <c r="B290" s="10">
        <v>284</v>
      </c>
      <c r="C290" s="10" t="s">
        <v>1039</v>
      </c>
      <c r="D290" s="10" t="s">
        <v>1040</v>
      </c>
      <c r="E290" s="10" t="s">
        <v>367</v>
      </c>
      <c r="F290" s="10">
        <v>2</v>
      </c>
      <c r="G290" s="10">
        <v>303.36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152.88999999999999</v>
      </c>
      <c r="AC290" s="10">
        <v>0</v>
      </c>
      <c r="AD290" s="10">
        <v>0</v>
      </c>
      <c r="AE290" s="10">
        <v>150.47</v>
      </c>
      <c r="AF290" s="10">
        <v>0</v>
      </c>
      <c r="AG290" s="10">
        <v>0</v>
      </c>
      <c r="AH290" s="10">
        <v>0</v>
      </c>
      <c r="AI290" s="10">
        <v>0</v>
      </c>
      <c r="AJ290" s="10">
        <v>151.68</v>
      </c>
      <c r="AK290" s="10">
        <v>303.36</v>
      </c>
      <c r="AL290" s="10">
        <v>284</v>
      </c>
      <c r="AM290">
        <v>284</v>
      </c>
    </row>
    <row r="291" spans="1:39" x14ac:dyDescent="0.25">
      <c r="A291" s="10" t="s">
        <v>391</v>
      </c>
      <c r="B291" s="10">
        <v>285</v>
      </c>
      <c r="C291" s="10" t="s">
        <v>929</v>
      </c>
      <c r="D291" s="10" t="s">
        <v>444</v>
      </c>
      <c r="E291" s="10" t="s">
        <v>382</v>
      </c>
      <c r="F291" s="10">
        <v>2</v>
      </c>
      <c r="G291" s="10">
        <v>302.11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149.91</v>
      </c>
      <c r="R291" s="10">
        <v>152.19999999999999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151.06</v>
      </c>
      <c r="AK291" s="10">
        <v>302.11</v>
      </c>
      <c r="AL291" s="10">
        <v>285</v>
      </c>
      <c r="AM291">
        <v>285</v>
      </c>
    </row>
    <row r="292" spans="1:39" x14ac:dyDescent="0.25">
      <c r="A292" s="10" t="s">
        <v>391</v>
      </c>
      <c r="B292" s="10">
        <v>286</v>
      </c>
      <c r="C292" s="10" t="s">
        <v>639</v>
      </c>
      <c r="D292" s="10" t="s">
        <v>640</v>
      </c>
      <c r="E292" s="10" t="s">
        <v>367</v>
      </c>
      <c r="F292" s="10">
        <v>2</v>
      </c>
      <c r="G292" s="10">
        <v>301.60000000000002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150.51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151.09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150.80000000000001</v>
      </c>
      <c r="AK292" s="10">
        <v>301.60000000000002</v>
      </c>
      <c r="AL292" s="10">
        <v>286</v>
      </c>
      <c r="AM292">
        <v>286</v>
      </c>
    </row>
    <row r="293" spans="1:39" x14ac:dyDescent="0.25">
      <c r="A293" s="10" t="s">
        <v>391</v>
      </c>
      <c r="B293" s="10">
        <v>287</v>
      </c>
      <c r="C293" s="10" t="s">
        <v>928</v>
      </c>
      <c r="D293" s="10" t="s">
        <v>926</v>
      </c>
      <c r="E293" s="10" t="s">
        <v>362</v>
      </c>
      <c r="F293" s="10">
        <v>2</v>
      </c>
      <c r="G293" s="10">
        <v>301.52999999999997</v>
      </c>
      <c r="H293" s="10">
        <v>0</v>
      </c>
      <c r="I293" s="10">
        <v>0</v>
      </c>
      <c r="J293" s="10">
        <v>0</v>
      </c>
      <c r="K293" s="10">
        <v>0</v>
      </c>
      <c r="L293" s="10">
        <v>149.59</v>
      </c>
      <c r="M293" s="10">
        <v>151.94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150.77000000000001</v>
      </c>
      <c r="AK293" s="10">
        <v>301.52999999999997</v>
      </c>
      <c r="AL293" s="10">
        <v>287</v>
      </c>
      <c r="AM293">
        <v>287</v>
      </c>
    </row>
    <row r="294" spans="1:39" x14ac:dyDescent="0.25">
      <c r="A294" s="10" t="s">
        <v>391</v>
      </c>
      <c r="B294" s="10">
        <v>288</v>
      </c>
      <c r="C294" s="10" t="s">
        <v>437</v>
      </c>
      <c r="D294" s="10" t="s">
        <v>294</v>
      </c>
      <c r="E294" s="10" t="s">
        <v>377</v>
      </c>
      <c r="F294" s="10">
        <v>2</v>
      </c>
      <c r="G294" s="10">
        <v>301.23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149.41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151.82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150.62</v>
      </c>
      <c r="AK294" s="10">
        <v>301.23</v>
      </c>
      <c r="AL294" s="10">
        <v>288</v>
      </c>
      <c r="AM294">
        <v>288</v>
      </c>
    </row>
    <row r="295" spans="1:39" x14ac:dyDescent="0.25">
      <c r="A295" s="10" t="s">
        <v>392</v>
      </c>
      <c r="B295" s="10">
        <v>289</v>
      </c>
      <c r="C295" s="10" t="s">
        <v>735</v>
      </c>
      <c r="D295" s="10" t="s">
        <v>739</v>
      </c>
      <c r="E295" s="10" t="s">
        <v>357</v>
      </c>
      <c r="F295" s="10">
        <v>3</v>
      </c>
      <c r="G295" s="10">
        <v>299.87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92.86</v>
      </c>
      <c r="R295" s="10">
        <v>118.55</v>
      </c>
      <c r="S295" s="10">
        <v>88.46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105.71</v>
      </c>
      <c r="AK295" s="10">
        <v>299.87</v>
      </c>
      <c r="AL295" s="10">
        <v>289</v>
      </c>
      <c r="AM295">
        <v>289</v>
      </c>
    </row>
    <row r="296" spans="1:39" x14ac:dyDescent="0.25">
      <c r="A296" s="10" t="s">
        <v>391</v>
      </c>
      <c r="B296" s="10">
        <v>290</v>
      </c>
      <c r="C296" s="10" t="s">
        <v>986</v>
      </c>
      <c r="D296" s="10" t="s">
        <v>987</v>
      </c>
      <c r="E296" s="10" t="s">
        <v>988</v>
      </c>
      <c r="F296" s="10">
        <v>2</v>
      </c>
      <c r="G296" s="10">
        <v>298.91000000000003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149.72999999999999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149.18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149.46</v>
      </c>
      <c r="AK296" s="10">
        <v>298.91000000000003</v>
      </c>
      <c r="AL296" s="10">
        <v>290</v>
      </c>
      <c r="AM296">
        <v>290</v>
      </c>
    </row>
    <row r="297" spans="1:39" x14ac:dyDescent="0.25">
      <c r="A297" s="10" t="s">
        <v>391</v>
      </c>
      <c r="B297" s="10">
        <v>291</v>
      </c>
      <c r="C297" s="10" t="s">
        <v>1051</v>
      </c>
      <c r="D297" s="10" t="s">
        <v>1052</v>
      </c>
      <c r="E297" s="10" t="s">
        <v>359</v>
      </c>
      <c r="F297" s="10">
        <v>2</v>
      </c>
      <c r="G297" s="10">
        <v>298.41000000000003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149.47999999999999</v>
      </c>
      <c r="AB297" s="10">
        <v>0</v>
      </c>
      <c r="AC297" s="10">
        <v>0</v>
      </c>
      <c r="AD297" s="10">
        <v>148.93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149.21</v>
      </c>
      <c r="AK297" s="10">
        <v>298.41000000000003</v>
      </c>
      <c r="AL297" s="10">
        <v>291</v>
      </c>
      <c r="AM297">
        <v>291</v>
      </c>
    </row>
    <row r="298" spans="1:39" x14ac:dyDescent="0.25">
      <c r="A298" s="10" t="s">
        <v>391</v>
      </c>
      <c r="B298" s="10">
        <v>292</v>
      </c>
      <c r="C298" s="10" t="s">
        <v>925</v>
      </c>
      <c r="D298" s="10" t="s">
        <v>926</v>
      </c>
      <c r="E298" s="10" t="s">
        <v>927</v>
      </c>
      <c r="F298" s="10">
        <v>2</v>
      </c>
      <c r="G298" s="10">
        <v>297.91000000000003</v>
      </c>
      <c r="H298" s="10">
        <v>0</v>
      </c>
      <c r="I298" s="10">
        <v>0</v>
      </c>
      <c r="J298" s="10">
        <v>0</v>
      </c>
      <c r="K298" s="10">
        <v>0</v>
      </c>
      <c r="L298" s="10">
        <v>148.88999999999999</v>
      </c>
      <c r="M298" s="10">
        <v>0</v>
      </c>
      <c r="N298" s="10">
        <v>0</v>
      </c>
      <c r="O298" s="10">
        <v>149.02000000000001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148.96</v>
      </c>
      <c r="AK298" s="10">
        <v>297.91000000000003</v>
      </c>
      <c r="AL298" s="10">
        <v>292</v>
      </c>
      <c r="AM298">
        <v>292</v>
      </c>
    </row>
    <row r="299" spans="1:39" x14ac:dyDescent="0.25">
      <c r="A299" s="10" t="s">
        <v>391</v>
      </c>
      <c r="B299" s="10">
        <v>293</v>
      </c>
      <c r="C299" s="10" t="s">
        <v>251</v>
      </c>
      <c r="D299" s="10" t="s">
        <v>295</v>
      </c>
      <c r="E299" s="10" t="s">
        <v>368</v>
      </c>
      <c r="F299" s="10">
        <v>2</v>
      </c>
      <c r="G299" s="10">
        <v>297.2</v>
      </c>
      <c r="H299" s="10">
        <v>0</v>
      </c>
      <c r="I299" s="10">
        <v>0</v>
      </c>
      <c r="J299" s="10">
        <v>0</v>
      </c>
      <c r="K299" s="10">
        <v>0</v>
      </c>
      <c r="L299" s="10">
        <v>149.54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147.66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148.6</v>
      </c>
      <c r="AK299" s="10">
        <v>297.2</v>
      </c>
      <c r="AL299" s="10">
        <v>293</v>
      </c>
      <c r="AM299">
        <v>293</v>
      </c>
    </row>
    <row r="300" spans="1:39" x14ac:dyDescent="0.25">
      <c r="A300" s="10" t="s">
        <v>391</v>
      </c>
      <c r="B300" s="10">
        <v>294</v>
      </c>
      <c r="C300" s="10" t="s">
        <v>422</v>
      </c>
      <c r="D300" s="10" t="s">
        <v>423</v>
      </c>
      <c r="E300" s="10" t="s">
        <v>358</v>
      </c>
      <c r="F300" s="10">
        <v>2</v>
      </c>
      <c r="G300" s="10">
        <v>296.88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148.59</v>
      </c>
      <c r="N300" s="10">
        <v>0</v>
      </c>
      <c r="O300" s="10">
        <v>0</v>
      </c>
      <c r="P300" s="10">
        <v>0</v>
      </c>
      <c r="Q300" s="10">
        <v>0</v>
      </c>
      <c r="R300" s="10">
        <v>148.29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148.44</v>
      </c>
      <c r="AK300" s="10">
        <v>296.88</v>
      </c>
      <c r="AL300" s="10">
        <v>294</v>
      </c>
      <c r="AM300">
        <v>294</v>
      </c>
    </row>
    <row r="301" spans="1:39" x14ac:dyDescent="0.25">
      <c r="A301" s="10" t="s">
        <v>391</v>
      </c>
      <c r="B301" s="10">
        <v>295</v>
      </c>
      <c r="C301" s="10" t="s">
        <v>257</v>
      </c>
      <c r="D301" s="10" t="s">
        <v>323</v>
      </c>
      <c r="E301" s="10" t="s">
        <v>367</v>
      </c>
      <c r="F301" s="10">
        <v>2</v>
      </c>
      <c r="G301" s="10">
        <v>296.02999999999997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148.94</v>
      </c>
      <c r="O301" s="10">
        <v>147.09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148.02000000000001</v>
      </c>
      <c r="AK301" s="10">
        <v>296.02999999999997</v>
      </c>
      <c r="AL301" s="10">
        <v>295</v>
      </c>
      <c r="AM301">
        <v>295</v>
      </c>
    </row>
    <row r="302" spans="1:39" x14ac:dyDescent="0.25">
      <c r="A302" s="10" t="s">
        <v>391</v>
      </c>
      <c r="B302" s="10">
        <v>296</v>
      </c>
      <c r="C302" s="10" t="s">
        <v>583</v>
      </c>
      <c r="D302" s="10" t="s">
        <v>596</v>
      </c>
      <c r="E302" s="10" t="s">
        <v>362</v>
      </c>
      <c r="F302" s="10">
        <v>2</v>
      </c>
      <c r="G302" s="10">
        <v>293.72000000000003</v>
      </c>
      <c r="H302" s="10">
        <v>0</v>
      </c>
      <c r="I302" s="10">
        <v>0</v>
      </c>
      <c r="J302" s="10">
        <v>144.51</v>
      </c>
      <c r="K302" s="10">
        <v>0</v>
      </c>
      <c r="L302" s="10">
        <v>0</v>
      </c>
      <c r="M302" s="10">
        <v>149.21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146.86000000000001</v>
      </c>
      <c r="AK302" s="10">
        <v>293.72000000000003</v>
      </c>
      <c r="AL302" s="10">
        <v>296</v>
      </c>
      <c r="AM302">
        <v>296</v>
      </c>
    </row>
    <row r="303" spans="1:39" x14ac:dyDescent="0.25">
      <c r="A303" s="10" t="s">
        <v>391</v>
      </c>
      <c r="B303" s="10">
        <v>297</v>
      </c>
      <c r="C303" s="10" t="s">
        <v>340</v>
      </c>
      <c r="D303" s="10" t="s">
        <v>151</v>
      </c>
      <c r="E303" s="10" t="s">
        <v>357</v>
      </c>
      <c r="F303" s="10">
        <v>2</v>
      </c>
      <c r="G303" s="10">
        <v>292.91000000000003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147.46</v>
      </c>
      <c r="AG303" s="10">
        <v>145.44999999999999</v>
      </c>
      <c r="AH303" s="10">
        <v>0</v>
      </c>
      <c r="AI303" s="10">
        <v>0</v>
      </c>
      <c r="AJ303" s="10">
        <v>146.46</v>
      </c>
      <c r="AK303" s="10">
        <v>292.91000000000003</v>
      </c>
      <c r="AL303" s="10">
        <v>297</v>
      </c>
      <c r="AM303">
        <v>297</v>
      </c>
    </row>
    <row r="304" spans="1:39" x14ac:dyDescent="0.25">
      <c r="A304" s="10" t="s">
        <v>391</v>
      </c>
      <c r="B304" s="10">
        <v>298</v>
      </c>
      <c r="C304" s="10" t="s">
        <v>740</v>
      </c>
      <c r="D304" s="10" t="s">
        <v>212</v>
      </c>
      <c r="E304" s="10" t="s">
        <v>741</v>
      </c>
      <c r="F304" s="10">
        <v>3</v>
      </c>
      <c r="G304" s="10">
        <v>291.08999999999997</v>
      </c>
      <c r="H304" s="10">
        <v>0</v>
      </c>
      <c r="I304" s="10">
        <v>0</v>
      </c>
      <c r="J304" s="10">
        <v>0</v>
      </c>
      <c r="K304" s="10">
        <v>0</v>
      </c>
      <c r="L304" s="10">
        <v>72.22</v>
      </c>
      <c r="M304" s="10">
        <v>0</v>
      </c>
      <c r="N304" s="10">
        <v>130.41</v>
      </c>
      <c r="O304" s="10">
        <v>0</v>
      </c>
      <c r="P304" s="10">
        <v>0</v>
      </c>
      <c r="Q304" s="10">
        <v>0</v>
      </c>
      <c r="R304" s="10">
        <v>0</v>
      </c>
      <c r="S304" s="10">
        <v>88.46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109.44</v>
      </c>
      <c r="AK304" s="10">
        <v>291.08999999999997</v>
      </c>
      <c r="AL304" s="10">
        <v>298</v>
      </c>
      <c r="AM304">
        <v>298</v>
      </c>
    </row>
    <row r="305" spans="1:39" x14ac:dyDescent="0.25">
      <c r="A305" s="10" t="s">
        <v>391</v>
      </c>
      <c r="B305" s="10">
        <v>299</v>
      </c>
      <c r="C305" s="10" t="s">
        <v>307</v>
      </c>
      <c r="D305" s="10" t="s">
        <v>490</v>
      </c>
      <c r="E305" s="10" t="s">
        <v>384</v>
      </c>
      <c r="F305" s="10">
        <v>2</v>
      </c>
      <c r="G305" s="10">
        <v>290.27999999999997</v>
      </c>
      <c r="H305" s="10">
        <v>0</v>
      </c>
      <c r="I305" s="10">
        <v>0</v>
      </c>
      <c r="J305" s="10">
        <v>0</v>
      </c>
      <c r="K305" s="10">
        <v>0</v>
      </c>
      <c r="L305" s="10">
        <v>143.25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147.03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145.13999999999999</v>
      </c>
      <c r="AK305" s="10">
        <v>290.27999999999997</v>
      </c>
      <c r="AL305" s="10">
        <v>299</v>
      </c>
      <c r="AM305">
        <v>299</v>
      </c>
    </row>
    <row r="306" spans="1:39" x14ac:dyDescent="0.25">
      <c r="A306" s="10" t="s">
        <v>391</v>
      </c>
      <c r="B306" s="10">
        <v>300</v>
      </c>
      <c r="C306" s="10" t="s">
        <v>934</v>
      </c>
      <c r="D306" s="10" t="s">
        <v>256</v>
      </c>
      <c r="E306" s="10" t="s">
        <v>935</v>
      </c>
      <c r="F306" s="10">
        <v>2</v>
      </c>
      <c r="G306" s="10">
        <v>289.76</v>
      </c>
      <c r="H306" s="10">
        <v>145.11000000000001</v>
      </c>
      <c r="I306" s="10">
        <v>0</v>
      </c>
      <c r="J306" s="10">
        <v>144.65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144.88</v>
      </c>
      <c r="AK306" s="10">
        <v>289.76</v>
      </c>
      <c r="AL306" s="10">
        <v>300</v>
      </c>
      <c r="AM306">
        <v>300</v>
      </c>
    </row>
    <row r="307" spans="1:39" x14ac:dyDescent="0.25">
      <c r="A307" s="10" t="s">
        <v>392</v>
      </c>
      <c r="B307" s="10">
        <v>301</v>
      </c>
      <c r="C307" s="10" t="s">
        <v>1066</v>
      </c>
      <c r="D307" s="10" t="s">
        <v>1067</v>
      </c>
      <c r="E307" s="10" t="s">
        <v>367</v>
      </c>
      <c r="F307" s="10">
        <v>2</v>
      </c>
      <c r="G307" s="10">
        <v>289.74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145.81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143.93</v>
      </c>
      <c r="AH307" s="10">
        <v>0</v>
      </c>
      <c r="AI307" s="10">
        <v>0</v>
      </c>
      <c r="AJ307" s="10">
        <v>144.87</v>
      </c>
      <c r="AK307" s="10">
        <v>289.74</v>
      </c>
      <c r="AL307" s="10">
        <v>301</v>
      </c>
      <c r="AM307">
        <v>301</v>
      </c>
    </row>
    <row r="308" spans="1:39" x14ac:dyDescent="0.25">
      <c r="A308" s="10" t="s">
        <v>391</v>
      </c>
      <c r="B308" s="10">
        <v>302</v>
      </c>
      <c r="C308" s="10" t="s">
        <v>435</v>
      </c>
      <c r="D308" s="10" t="s">
        <v>337</v>
      </c>
      <c r="E308" s="10" t="s">
        <v>546</v>
      </c>
      <c r="F308" s="10">
        <v>2</v>
      </c>
      <c r="G308" s="10">
        <v>289.58999999999997</v>
      </c>
      <c r="H308" s="10">
        <v>0</v>
      </c>
      <c r="I308" s="10">
        <v>0</v>
      </c>
      <c r="J308" s="10">
        <v>0</v>
      </c>
      <c r="K308" s="10">
        <v>0</v>
      </c>
      <c r="L308" s="10">
        <v>147.76</v>
      </c>
      <c r="M308" s="10">
        <v>0</v>
      </c>
      <c r="N308" s="10">
        <v>0</v>
      </c>
      <c r="O308" s="10">
        <v>141.83000000000001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144.80000000000001</v>
      </c>
      <c r="AK308" s="10">
        <v>289.58999999999997</v>
      </c>
      <c r="AL308" s="10">
        <v>302</v>
      </c>
      <c r="AM308">
        <v>302</v>
      </c>
    </row>
    <row r="309" spans="1:39" x14ac:dyDescent="0.25">
      <c r="A309" s="10" t="s">
        <v>391</v>
      </c>
      <c r="B309" s="10">
        <v>303</v>
      </c>
      <c r="C309" s="10" t="s">
        <v>623</v>
      </c>
      <c r="D309" s="10" t="s">
        <v>624</v>
      </c>
      <c r="E309" s="10" t="s">
        <v>368</v>
      </c>
      <c r="F309" s="10">
        <v>2</v>
      </c>
      <c r="G309" s="10">
        <v>287.87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145.66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142.21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143.94</v>
      </c>
      <c r="AK309" s="10">
        <v>287.87</v>
      </c>
      <c r="AL309" s="10">
        <v>303</v>
      </c>
      <c r="AM309">
        <v>303</v>
      </c>
    </row>
    <row r="310" spans="1:39" x14ac:dyDescent="0.25">
      <c r="A310" s="10" t="s">
        <v>391</v>
      </c>
      <c r="B310" s="10">
        <v>304</v>
      </c>
      <c r="C310" s="10" t="s">
        <v>26</v>
      </c>
      <c r="D310" s="10" t="s">
        <v>114</v>
      </c>
      <c r="E310" s="10" t="s">
        <v>357</v>
      </c>
      <c r="F310" s="10">
        <v>2</v>
      </c>
      <c r="G310" s="10">
        <v>286.08999999999997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148.78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137.31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143.05000000000001</v>
      </c>
      <c r="AK310" s="10">
        <v>286.08999999999997</v>
      </c>
      <c r="AL310" s="10">
        <v>304</v>
      </c>
      <c r="AM310">
        <v>304</v>
      </c>
    </row>
    <row r="311" spans="1:39" x14ac:dyDescent="0.25">
      <c r="A311" s="10" t="s">
        <v>391</v>
      </c>
      <c r="B311" s="10">
        <v>305</v>
      </c>
      <c r="C311" s="10" t="s">
        <v>597</v>
      </c>
      <c r="D311" s="10" t="s">
        <v>598</v>
      </c>
      <c r="E311" s="10" t="s">
        <v>359</v>
      </c>
      <c r="F311" s="10">
        <v>2</v>
      </c>
      <c r="G311" s="10">
        <v>285.3</v>
      </c>
      <c r="H311" s="10">
        <v>0</v>
      </c>
      <c r="I311" s="10">
        <v>140.08000000000001</v>
      </c>
      <c r="J311" s="10">
        <v>145.22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142.65</v>
      </c>
      <c r="AK311" s="10">
        <v>285.3</v>
      </c>
      <c r="AL311" s="10">
        <v>305</v>
      </c>
      <c r="AM311">
        <v>305</v>
      </c>
    </row>
    <row r="312" spans="1:39" x14ac:dyDescent="0.25">
      <c r="A312" s="10" t="s">
        <v>391</v>
      </c>
      <c r="B312" s="10">
        <v>306</v>
      </c>
      <c r="C312" s="10" t="s">
        <v>243</v>
      </c>
      <c r="D312" s="10" t="s">
        <v>172</v>
      </c>
      <c r="E312" s="10" t="s">
        <v>550</v>
      </c>
      <c r="F312" s="10">
        <v>2</v>
      </c>
      <c r="G312" s="10">
        <v>285.29000000000002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136.30000000000001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148.99</v>
      </c>
      <c r="AF312" s="10">
        <v>0</v>
      </c>
      <c r="AG312" s="10">
        <v>0</v>
      </c>
      <c r="AH312" s="10">
        <v>0</v>
      </c>
      <c r="AI312" s="10">
        <v>0</v>
      </c>
      <c r="AJ312" s="10">
        <v>142.65</v>
      </c>
      <c r="AK312" s="10">
        <v>285.29000000000002</v>
      </c>
      <c r="AL312" s="10">
        <v>306</v>
      </c>
      <c r="AM312">
        <v>306</v>
      </c>
    </row>
    <row r="313" spans="1:39" x14ac:dyDescent="0.25">
      <c r="A313" s="10" t="s">
        <v>392</v>
      </c>
      <c r="B313" s="10">
        <v>307</v>
      </c>
      <c r="C313" s="10" t="s">
        <v>650</v>
      </c>
      <c r="D313" s="10" t="s">
        <v>651</v>
      </c>
      <c r="E313" s="10" t="s">
        <v>368</v>
      </c>
      <c r="F313" s="10">
        <v>2</v>
      </c>
      <c r="G313" s="10">
        <v>284.61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149.4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135.21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142.31</v>
      </c>
      <c r="AK313" s="10">
        <v>284.61</v>
      </c>
      <c r="AL313" s="10">
        <v>307</v>
      </c>
      <c r="AM313">
        <v>307</v>
      </c>
    </row>
    <row r="314" spans="1:39" x14ac:dyDescent="0.25">
      <c r="A314" s="10" t="s">
        <v>391</v>
      </c>
      <c r="B314" s="10">
        <v>308</v>
      </c>
      <c r="C314" s="10" t="s">
        <v>1043</v>
      </c>
      <c r="D314" s="10" t="s">
        <v>137</v>
      </c>
      <c r="E314" s="10" t="s">
        <v>367</v>
      </c>
      <c r="F314" s="10">
        <v>2</v>
      </c>
      <c r="G314" s="10">
        <v>282.88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150.44999999999999</v>
      </c>
      <c r="AB314" s="10">
        <v>0</v>
      </c>
      <c r="AC314" s="10">
        <v>0</v>
      </c>
      <c r="AD314" s="10">
        <v>132.43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141.44</v>
      </c>
      <c r="AK314" s="10">
        <v>282.88</v>
      </c>
      <c r="AL314" s="10">
        <v>308</v>
      </c>
      <c r="AM314">
        <v>308</v>
      </c>
    </row>
    <row r="315" spans="1:39" x14ac:dyDescent="0.25">
      <c r="A315" s="10" t="s">
        <v>391</v>
      </c>
      <c r="B315" s="10">
        <v>309</v>
      </c>
      <c r="C315" s="10" t="s">
        <v>241</v>
      </c>
      <c r="D315" s="10" t="s">
        <v>126</v>
      </c>
      <c r="E315" s="10" t="s">
        <v>386</v>
      </c>
      <c r="F315" s="10">
        <v>2</v>
      </c>
      <c r="G315" s="10">
        <v>281.63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147.09</v>
      </c>
      <c r="W315" s="10">
        <v>134.54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140.82</v>
      </c>
      <c r="AK315" s="10">
        <v>281.63</v>
      </c>
      <c r="AL315" s="10">
        <v>309</v>
      </c>
      <c r="AM315">
        <v>309</v>
      </c>
    </row>
    <row r="316" spans="1:39" x14ac:dyDescent="0.25">
      <c r="A316" s="10" t="s">
        <v>391</v>
      </c>
      <c r="B316" s="10">
        <v>310</v>
      </c>
      <c r="C316" s="10" t="s">
        <v>161</v>
      </c>
      <c r="D316" s="10" t="s">
        <v>162</v>
      </c>
      <c r="E316" s="10" t="s">
        <v>357</v>
      </c>
      <c r="F316" s="10">
        <v>2</v>
      </c>
      <c r="G316" s="10">
        <v>281.08999999999997</v>
      </c>
      <c r="H316" s="10">
        <v>150.35</v>
      </c>
      <c r="I316" s="10">
        <v>130.74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140.55000000000001</v>
      </c>
      <c r="AK316" s="10">
        <v>281.08999999999997</v>
      </c>
      <c r="AL316" s="10">
        <v>310</v>
      </c>
      <c r="AM316">
        <v>310</v>
      </c>
    </row>
    <row r="317" spans="1:39" x14ac:dyDescent="0.25">
      <c r="A317" s="10" t="s">
        <v>711</v>
      </c>
      <c r="B317" s="10">
        <v>311</v>
      </c>
      <c r="C317" s="10" t="s">
        <v>970</v>
      </c>
      <c r="D317" s="10" t="s">
        <v>971</v>
      </c>
      <c r="E317" s="10" t="s">
        <v>368</v>
      </c>
      <c r="F317" s="10">
        <v>2</v>
      </c>
      <c r="G317" s="10">
        <v>280.44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139.84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140.6</v>
      </c>
      <c r="AH317" s="10">
        <v>0</v>
      </c>
      <c r="AI317" s="10">
        <v>0</v>
      </c>
      <c r="AJ317" s="10">
        <v>140.22</v>
      </c>
      <c r="AK317" s="10">
        <v>280.44</v>
      </c>
      <c r="AL317" s="10">
        <v>311</v>
      </c>
      <c r="AM317">
        <v>311</v>
      </c>
    </row>
    <row r="318" spans="1:39" x14ac:dyDescent="0.25">
      <c r="A318" s="10" t="s">
        <v>391</v>
      </c>
      <c r="B318" s="10">
        <v>312</v>
      </c>
      <c r="C318" s="10" t="s">
        <v>984</v>
      </c>
      <c r="D318" s="10" t="s">
        <v>17</v>
      </c>
      <c r="E318" s="10" t="s">
        <v>362</v>
      </c>
      <c r="F318" s="10">
        <v>2</v>
      </c>
      <c r="G318" s="10">
        <v>279.61</v>
      </c>
      <c r="H318" s="10">
        <v>139.66999999999999</v>
      </c>
      <c r="I318" s="10">
        <v>139.94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139.81</v>
      </c>
      <c r="AK318" s="10">
        <v>279.61</v>
      </c>
      <c r="AL318" s="10">
        <v>312</v>
      </c>
      <c r="AM318">
        <v>312</v>
      </c>
    </row>
    <row r="319" spans="1:39" x14ac:dyDescent="0.25">
      <c r="A319" s="10" t="s">
        <v>391</v>
      </c>
      <c r="B319" s="10">
        <v>313</v>
      </c>
      <c r="C319" s="10" t="s">
        <v>286</v>
      </c>
      <c r="D319" s="10" t="s">
        <v>64</v>
      </c>
      <c r="E319" s="10" t="s">
        <v>362</v>
      </c>
      <c r="F319" s="10">
        <v>2</v>
      </c>
      <c r="G319" s="10">
        <v>277.57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136.65</v>
      </c>
      <c r="AA319" s="10">
        <v>0</v>
      </c>
      <c r="AB319" s="10">
        <v>0</v>
      </c>
      <c r="AC319" s="10">
        <v>0</v>
      </c>
      <c r="AD319" s="10">
        <v>140.91999999999999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138.79</v>
      </c>
      <c r="AK319" s="10">
        <v>277.57</v>
      </c>
      <c r="AL319" s="10">
        <v>313</v>
      </c>
      <c r="AM319">
        <v>313</v>
      </c>
    </row>
    <row r="320" spans="1:39" x14ac:dyDescent="0.25">
      <c r="A320" s="10" t="s">
        <v>391</v>
      </c>
      <c r="B320" s="10">
        <v>314</v>
      </c>
      <c r="C320" s="10" t="s">
        <v>433</v>
      </c>
      <c r="D320" s="10" t="s">
        <v>434</v>
      </c>
      <c r="E320" s="10" t="s">
        <v>367</v>
      </c>
      <c r="F320" s="10">
        <v>2</v>
      </c>
      <c r="G320" s="10">
        <v>276.16000000000003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144.07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132.09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138.08000000000001</v>
      </c>
      <c r="AK320" s="10">
        <v>276.16000000000003</v>
      </c>
      <c r="AL320" s="10">
        <v>314</v>
      </c>
      <c r="AM320">
        <v>314</v>
      </c>
    </row>
    <row r="321" spans="1:39" x14ac:dyDescent="0.25">
      <c r="A321" s="10" t="s">
        <v>391</v>
      </c>
      <c r="B321" s="10">
        <v>315</v>
      </c>
      <c r="C321" s="10" t="s">
        <v>267</v>
      </c>
      <c r="D321" s="10" t="s">
        <v>27</v>
      </c>
      <c r="E321" s="10" t="s">
        <v>362</v>
      </c>
      <c r="F321" s="10">
        <v>2</v>
      </c>
      <c r="G321" s="10">
        <v>273</v>
      </c>
      <c r="H321" s="10">
        <v>0</v>
      </c>
      <c r="I321" s="10">
        <v>0</v>
      </c>
      <c r="J321" s="10">
        <v>132.56</v>
      </c>
      <c r="K321" s="10">
        <v>140.44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136.5</v>
      </c>
      <c r="AK321" s="10">
        <v>273</v>
      </c>
      <c r="AL321" s="10">
        <v>315</v>
      </c>
      <c r="AM321">
        <v>315</v>
      </c>
    </row>
    <row r="322" spans="1:39" x14ac:dyDescent="0.25">
      <c r="A322" s="10" t="s">
        <v>391</v>
      </c>
      <c r="B322" s="10">
        <v>316</v>
      </c>
      <c r="C322" s="10" t="s">
        <v>317</v>
      </c>
      <c r="D322" s="10" t="s">
        <v>221</v>
      </c>
      <c r="E322" s="10" t="s">
        <v>367</v>
      </c>
      <c r="F322" s="10">
        <v>2</v>
      </c>
      <c r="G322" s="10">
        <v>271.79000000000002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137.78</v>
      </c>
      <c r="R322" s="10">
        <v>0</v>
      </c>
      <c r="S322" s="10">
        <v>134.01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135.9</v>
      </c>
      <c r="AK322" s="10">
        <v>271.79000000000002</v>
      </c>
      <c r="AL322" s="10">
        <v>316</v>
      </c>
      <c r="AM322">
        <v>316</v>
      </c>
    </row>
    <row r="323" spans="1:39" x14ac:dyDescent="0.25">
      <c r="A323" s="10" t="s">
        <v>391</v>
      </c>
      <c r="B323" s="10">
        <v>317</v>
      </c>
      <c r="C323" s="10" t="s">
        <v>305</v>
      </c>
      <c r="D323" s="10" t="s">
        <v>462</v>
      </c>
      <c r="E323" s="10" t="s">
        <v>359</v>
      </c>
      <c r="F323" s="10">
        <v>2</v>
      </c>
      <c r="G323" s="10">
        <v>270.89999999999998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136.62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134.28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135.44999999999999</v>
      </c>
      <c r="AK323" s="10">
        <v>270.89999999999998</v>
      </c>
      <c r="AL323" s="10">
        <v>317</v>
      </c>
      <c r="AM323">
        <v>317</v>
      </c>
    </row>
    <row r="324" spans="1:39" x14ac:dyDescent="0.25">
      <c r="A324" s="10" t="s">
        <v>391</v>
      </c>
      <c r="B324" s="10">
        <v>318</v>
      </c>
      <c r="C324" s="10" t="s">
        <v>478</v>
      </c>
      <c r="D324" s="10" t="s">
        <v>789</v>
      </c>
      <c r="E324" s="10" t="s">
        <v>367</v>
      </c>
      <c r="F324" s="10">
        <v>2</v>
      </c>
      <c r="G324" s="10">
        <v>269.88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129.91</v>
      </c>
      <c r="Q324" s="10">
        <v>139.97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134.94</v>
      </c>
      <c r="AK324" s="10">
        <v>269.88</v>
      </c>
      <c r="AL324" s="10">
        <v>318</v>
      </c>
      <c r="AM324">
        <v>318</v>
      </c>
    </row>
    <row r="325" spans="1:39" x14ac:dyDescent="0.25">
      <c r="A325" s="10" t="s">
        <v>391</v>
      </c>
      <c r="B325" s="10">
        <v>319</v>
      </c>
      <c r="C325" s="10" t="s">
        <v>532</v>
      </c>
      <c r="D325" s="10" t="s">
        <v>77</v>
      </c>
      <c r="E325" s="10" t="s">
        <v>364</v>
      </c>
      <c r="F325" s="10">
        <v>2</v>
      </c>
      <c r="G325" s="10">
        <v>269.66000000000003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125.62</v>
      </c>
      <c r="Z325" s="10">
        <v>0</v>
      </c>
      <c r="AA325" s="10">
        <v>0</v>
      </c>
      <c r="AB325" s="10">
        <v>0</v>
      </c>
      <c r="AC325" s="10">
        <v>144.04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134.83000000000001</v>
      </c>
      <c r="AK325" s="10">
        <v>269.66000000000003</v>
      </c>
      <c r="AL325" s="10">
        <v>319</v>
      </c>
      <c r="AM325">
        <v>319</v>
      </c>
    </row>
    <row r="326" spans="1:39" x14ac:dyDescent="0.25">
      <c r="A326" s="10" t="s">
        <v>391</v>
      </c>
      <c r="B326" s="10">
        <v>320</v>
      </c>
      <c r="C326" s="10" t="s">
        <v>1016</v>
      </c>
      <c r="D326" s="10" t="s">
        <v>1017</v>
      </c>
      <c r="E326" s="10" t="s">
        <v>417</v>
      </c>
      <c r="F326" s="10">
        <v>2</v>
      </c>
      <c r="G326" s="10">
        <v>269.08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139.31</v>
      </c>
      <c r="X326" s="10">
        <v>0</v>
      </c>
      <c r="Y326" s="10">
        <v>129.77000000000001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134.54</v>
      </c>
      <c r="AK326" s="10">
        <v>269.08</v>
      </c>
      <c r="AL326" s="10">
        <v>320</v>
      </c>
      <c r="AM326">
        <v>320</v>
      </c>
    </row>
    <row r="327" spans="1:39" x14ac:dyDescent="0.25">
      <c r="A327" s="10" t="s">
        <v>391</v>
      </c>
      <c r="B327" s="10">
        <v>321</v>
      </c>
      <c r="C327" s="10" t="s">
        <v>260</v>
      </c>
      <c r="D327" s="10" t="s">
        <v>108</v>
      </c>
      <c r="E327" s="10" t="s">
        <v>549</v>
      </c>
      <c r="F327" s="10">
        <v>2</v>
      </c>
      <c r="G327" s="10">
        <v>268.20999999999998</v>
      </c>
      <c r="H327" s="10">
        <v>0</v>
      </c>
      <c r="I327" s="10">
        <v>0</v>
      </c>
      <c r="J327" s="10">
        <v>0</v>
      </c>
      <c r="K327" s="10">
        <v>0</v>
      </c>
      <c r="L327" s="10">
        <v>128.53</v>
      </c>
      <c r="M327" s="10">
        <v>0</v>
      </c>
      <c r="N327" s="10">
        <v>0</v>
      </c>
      <c r="O327" s="10">
        <v>0</v>
      </c>
      <c r="P327" s="10">
        <v>139.68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134.11000000000001</v>
      </c>
      <c r="AK327" s="10">
        <v>268.20999999999998</v>
      </c>
      <c r="AL327" s="10">
        <v>321</v>
      </c>
      <c r="AM327">
        <v>321</v>
      </c>
    </row>
    <row r="328" spans="1:39" x14ac:dyDescent="0.25">
      <c r="A328" s="10" t="s">
        <v>392</v>
      </c>
      <c r="B328" s="10">
        <v>322</v>
      </c>
      <c r="C328" s="10" t="s">
        <v>464</v>
      </c>
      <c r="D328" s="10" t="s">
        <v>982</v>
      </c>
      <c r="F328" s="10">
        <v>3</v>
      </c>
      <c r="G328" s="10">
        <v>267.61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92.86</v>
      </c>
      <c r="Q328" s="10">
        <v>60</v>
      </c>
      <c r="R328" s="10">
        <v>0</v>
      </c>
      <c r="S328" s="10">
        <v>0</v>
      </c>
      <c r="T328" s="10">
        <v>0</v>
      </c>
      <c r="U328" s="10">
        <v>114.75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103.81</v>
      </c>
      <c r="AK328" s="10">
        <v>267.61</v>
      </c>
      <c r="AL328" s="10">
        <v>322</v>
      </c>
      <c r="AM328">
        <v>322</v>
      </c>
    </row>
    <row r="329" spans="1:39" x14ac:dyDescent="0.25">
      <c r="A329" s="10" t="s">
        <v>391</v>
      </c>
      <c r="B329" s="10">
        <v>323</v>
      </c>
      <c r="C329" s="10" t="s">
        <v>474</v>
      </c>
      <c r="D329" s="10" t="s">
        <v>475</v>
      </c>
      <c r="E329" s="10" t="s">
        <v>379</v>
      </c>
      <c r="F329" s="10">
        <v>2</v>
      </c>
      <c r="G329" s="10">
        <v>267.01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129.96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137.05000000000001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133.51</v>
      </c>
      <c r="AK329" s="10">
        <v>267.01</v>
      </c>
      <c r="AL329" s="10">
        <v>323</v>
      </c>
      <c r="AM329">
        <v>323</v>
      </c>
    </row>
    <row r="330" spans="1:39" x14ac:dyDescent="0.25">
      <c r="A330" s="10" t="s">
        <v>391</v>
      </c>
      <c r="B330" s="10">
        <v>324</v>
      </c>
      <c r="C330" s="10" t="s">
        <v>1099</v>
      </c>
      <c r="D330" s="10" t="s">
        <v>67</v>
      </c>
      <c r="E330" s="10" t="s">
        <v>363</v>
      </c>
      <c r="F330" s="10">
        <v>2</v>
      </c>
      <c r="G330" s="10">
        <v>266.44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132.29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134.15</v>
      </c>
      <c r="AH330" s="10">
        <v>0</v>
      </c>
      <c r="AI330" s="10">
        <v>0</v>
      </c>
      <c r="AJ330" s="10">
        <v>133.22</v>
      </c>
      <c r="AK330" s="10">
        <v>266.44</v>
      </c>
      <c r="AL330" s="10">
        <v>324</v>
      </c>
      <c r="AM330">
        <v>324</v>
      </c>
    </row>
    <row r="331" spans="1:39" x14ac:dyDescent="0.25">
      <c r="A331" s="10" t="s">
        <v>391</v>
      </c>
      <c r="B331" s="10">
        <v>325</v>
      </c>
      <c r="C331" s="10" t="s">
        <v>1018</v>
      </c>
      <c r="D331" s="10" t="s">
        <v>1019</v>
      </c>
      <c r="E331" s="10" t="s">
        <v>1020</v>
      </c>
      <c r="F331" s="10">
        <v>2</v>
      </c>
      <c r="G331" s="10">
        <v>266.3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132.97999999999999</v>
      </c>
      <c r="AA331" s="10">
        <v>133.32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133.15</v>
      </c>
      <c r="AK331" s="10">
        <v>266.3</v>
      </c>
      <c r="AL331" s="10">
        <v>325</v>
      </c>
      <c r="AM331">
        <v>325</v>
      </c>
    </row>
    <row r="332" spans="1:39" x14ac:dyDescent="0.25">
      <c r="A332" s="10" t="s">
        <v>391</v>
      </c>
      <c r="B332" s="10">
        <v>326</v>
      </c>
      <c r="C332" s="10" t="s">
        <v>1276</v>
      </c>
      <c r="D332" s="10" t="s">
        <v>1277</v>
      </c>
      <c r="E332" s="10" t="s">
        <v>367</v>
      </c>
      <c r="F332" s="10">
        <v>2</v>
      </c>
      <c r="G332" s="10">
        <v>265.5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134.31</v>
      </c>
      <c r="AD332" s="10">
        <v>131.19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132.75</v>
      </c>
      <c r="AK332" s="10">
        <v>265.5</v>
      </c>
      <c r="AL332" s="10">
        <v>326</v>
      </c>
      <c r="AM332">
        <v>326</v>
      </c>
    </row>
    <row r="333" spans="1:39" x14ac:dyDescent="0.25">
      <c r="A333" s="10" t="s">
        <v>392</v>
      </c>
      <c r="B333" s="10">
        <v>327</v>
      </c>
      <c r="C333" s="10" t="s">
        <v>666</v>
      </c>
      <c r="D333" s="10" t="s">
        <v>712</v>
      </c>
      <c r="E333" s="10" t="s">
        <v>367</v>
      </c>
      <c r="F333" s="10">
        <v>2</v>
      </c>
      <c r="G333" s="10">
        <v>265.29000000000002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132.76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132.53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132.65</v>
      </c>
      <c r="AK333" s="10">
        <v>265.29000000000002</v>
      </c>
      <c r="AL333" s="10">
        <v>327</v>
      </c>
      <c r="AM333">
        <v>327</v>
      </c>
    </row>
    <row r="334" spans="1:39" x14ac:dyDescent="0.25">
      <c r="A334" s="10" t="s">
        <v>391</v>
      </c>
      <c r="B334" s="10">
        <v>328</v>
      </c>
      <c r="C334" s="10" t="s">
        <v>743</v>
      </c>
      <c r="D334" s="10" t="s">
        <v>65</v>
      </c>
      <c r="E334" s="10" t="s">
        <v>377</v>
      </c>
      <c r="F334" s="10">
        <v>2</v>
      </c>
      <c r="G334" s="10">
        <v>264.83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133.69</v>
      </c>
      <c r="P334" s="10">
        <v>131.13999999999999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132.41999999999999</v>
      </c>
      <c r="AK334" s="10">
        <v>264.83</v>
      </c>
      <c r="AL334" s="10">
        <v>328</v>
      </c>
      <c r="AM334">
        <v>328</v>
      </c>
    </row>
    <row r="335" spans="1:39" x14ac:dyDescent="0.25">
      <c r="A335" s="10" t="s">
        <v>391</v>
      </c>
      <c r="B335" s="10">
        <v>329</v>
      </c>
      <c r="C335" s="10" t="s">
        <v>612</v>
      </c>
      <c r="D335" s="10" t="s">
        <v>108</v>
      </c>
      <c r="E335" s="10" t="s">
        <v>367</v>
      </c>
      <c r="F335" s="10">
        <v>2</v>
      </c>
      <c r="G335" s="10">
        <v>264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132.97999999999999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131.02000000000001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132</v>
      </c>
      <c r="AK335" s="10">
        <v>264</v>
      </c>
      <c r="AL335" s="10">
        <v>329</v>
      </c>
      <c r="AM335">
        <v>329</v>
      </c>
    </row>
    <row r="336" spans="1:39" x14ac:dyDescent="0.25">
      <c r="A336" s="10" t="s">
        <v>392</v>
      </c>
      <c r="B336" s="10">
        <v>330</v>
      </c>
      <c r="C336" s="10" t="s">
        <v>178</v>
      </c>
      <c r="D336" s="10" t="s">
        <v>239</v>
      </c>
      <c r="E336" s="10" t="s">
        <v>417</v>
      </c>
      <c r="F336" s="10">
        <v>2</v>
      </c>
      <c r="G336" s="10">
        <v>263.75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128.71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135.04</v>
      </c>
      <c r="AF336" s="10">
        <v>0</v>
      </c>
      <c r="AG336" s="10">
        <v>0</v>
      </c>
      <c r="AH336" s="10">
        <v>0</v>
      </c>
      <c r="AI336" s="10">
        <v>0</v>
      </c>
      <c r="AJ336" s="10">
        <v>131.88</v>
      </c>
      <c r="AK336" s="10">
        <v>263.75</v>
      </c>
      <c r="AL336" s="10">
        <v>330</v>
      </c>
      <c r="AM336">
        <v>330</v>
      </c>
    </row>
    <row r="337" spans="1:39" x14ac:dyDescent="0.25">
      <c r="A337" s="10" t="s">
        <v>391</v>
      </c>
      <c r="B337" s="10">
        <v>331</v>
      </c>
      <c r="C337" s="10" t="s">
        <v>72</v>
      </c>
      <c r="D337" s="10" t="s">
        <v>153</v>
      </c>
      <c r="E337" s="10" t="s">
        <v>545</v>
      </c>
      <c r="F337" s="10">
        <v>2</v>
      </c>
      <c r="G337" s="10">
        <v>263.44</v>
      </c>
      <c r="H337" s="10">
        <v>0</v>
      </c>
      <c r="I337" s="10">
        <v>131.38999999999999</v>
      </c>
      <c r="J337" s="10">
        <v>132.05000000000001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131.72</v>
      </c>
      <c r="AK337" s="10">
        <v>263.44</v>
      </c>
      <c r="AL337" s="10">
        <v>331</v>
      </c>
      <c r="AM337">
        <v>332</v>
      </c>
    </row>
    <row r="338" spans="1:39" x14ac:dyDescent="0.25">
      <c r="A338" s="10" t="s">
        <v>391</v>
      </c>
      <c r="B338" s="10">
        <v>332</v>
      </c>
      <c r="C338" s="10" t="s">
        <v>1278</v>
      </c>
      <c r="D338" s="10" t="s">
        <v>205</v>
      </c>
      <c r="E338" s="10" t="s">
        <v>373</v>
      </c>
      <c r="F338" s="10">
        <v>2</v>
      </c>
      <c r="G338" s="10">
        <v>262.52999999999997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131.91999999999999</v>
      </c>
      <c r="AD338" s="10">
        <v>130.61000000000001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131.27000000000001</v>
      </c>
      <c r="AK338" s="10">
        <v>262.52999999999997</v>
      </c>
      <c r="AL338" s="10">
        <v>332</v>
      </c>
      <c r="AM338">
        <v>331</v>
      </c>
    </row>
    <row r="339" spans="1:39" x14ac:dyDescent="0.25">
      <c r="A339" s="10" t="s">
        <v>392</v>
      </c>
      <c r="B339" s="10">
        <v>333</v>
      </c>
      <c r="C339" s="10" t="s">
        <v>981</v>
      </c>
      <c r="D339" s="10" t="s">
        <v>527</v>
      </c>
      <c r="E339" s="10" t="s">
        <v>741</v>
      </c>
      <c r="F339" s="10">
        <v>3</v>
      </c>
      <c r="G339" s="10">
        <v>261.87</v>
      </c>
      <c r="H339" s="10">
        <v>0</v>
      </c>
      <c r="I339" s="10">
        <v>0</v>
      </c>
      <c r="J339" s="10">
        <v>0</v>
      </c>
      <c r="K339" s="10">
        <v>0</v>
      </c>
      <c r="L339" s="10">
        <v>102.13</v>
      </c>
      <c r="M339" s="10">
        <v>0</v>
      </c>
      <c r="N339" s="10">
        <v>109.74</v>
      </c>
      <c r="O339" s="10">
        <v>0</v>
      </c>
      <c r="P339" s="10">
        <v>0</v>
      </c>
      <c r="Q339" s="10">
        <v>0</v>
      </c>
      <c r="R339" s="10">
        <v>0</v>
      </c>
      <c r="S339" s="10">
        <v>50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105.94</v>
      </c>
      <c r="AK339" s="10">
        <v>261.87</v>
      </c>
      <c r="AL339" s="10">
        <v>333</v>
      </c>
      <c r="AM339">
        <v>333</v>
      </c>
    </row>
    <row r="340" spans="1:39" x14ac:dyDescent="0.25">
      <c r="A340" s="10" t="s">
        <v>392</v>
      </c>
      <c r="B340" s="10">
        <v>334</v>
      </c>
      <c r="C340" s="10" t="s">
        <v>744</v>
      </c>
      <c r="D340" s="10" t="s">
        <v>745</v>
      </c>
      <c r="E340" s="10" t="s">
        <v>357</v>
      </c>
      <c r="F340" s="10">
        <v>3</v>
      </c>
      <c r="G340" s="10">
        <v>261.49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92.86</v>
      </c>
      <c r="R340" s="10">
        <v>118.63</v>
      </c>
      <c r="S340" s="10">
        <v>50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105.75</v>
      </c>
      <c r="AK340" s="10">
        <v>261.49</v>
      </c>
      <c r="AL340" s="10">
        <v>334</v>
      </c>
      <c r="AM340">
        <v>334</v>
      </c>
    </row>
    <row r="341" spans="1:39" x14ac:dyDescent="0.25">
      <c r="A341" s="10" t="s">
        <v>391</v>
      </c>
      <c r="B341" s="10">
        <v>335</v>
      </c>
      <c r="C341" s="10" t="s">
        <v>783</v>
      </c>
      <c r="D341" s="10" t="s">
        <v>137</v>
      </c>
      <c r="E341" s="10" t="s">
        <v>784</v>
      </c>
      <c r="F341" s="10">
        <v>2</v>
      </c>
      <c r="G341" s="10">
        <v>260.36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131.03</v>
      </c>
      <c r="T341" s="10">
        <v>0</v>
      </c>
      <c r="U341" s="10">
        <v>0</v>
      </c>
      <c r="V341" s="10">
        <v>0</v>
      </c>
      <c r="W341" s="10">
        <v>0</v>
      </c>
      <c r="X341" s="10">
        <v>129.33000000000001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130.18</v>
      </c>
      <c r="AK341" s="10">
        <v>260.36</v>
      </c>
      <c r="AL341" s="10">
        <v>335</v>
      </c>
      <c r="AM341">
        <v>335</v>
      </c>
    </row>
    <row r="342" spans="1:39" x14ac:dyDescent="0.25">
      <c r="A342" s="10" t="s">
        <v>392</v>
      </c>
      <c r="B342" s="10">
        <v>336</v>
      </c>
      <c r="C342" s="10" t="s">
        <v>698</v>
      </c>
      <c r="D342" s="10" t="s">
        <v>700</v>
      </c>
      <c r="E342" s="10" t="s">
        <v>357</v>
      </c>
      <c r="F342" s="10">
        <v>2</v>
      </c>
      <c r="G342" s="10">
        <v>260.35000000000002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136.05000000000001</v>
      </c>
      <c r="V342" s="10">
        <v>0</v>
      </c>
      <c r="W342" s="10">
        <v>0</v>
      </c>
      <c r="X342" s="10">
        <v>124.3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130.18</v>
      </c>
      <c r="AK342" s="10">
        <v>260.35000000000002</v>
      </c>
      <c r="AL342" s="10">
        <v>336</v>
      </c>
      <c r="AM342">
        <v>336</v>
      </c>
    </row>
    <row r="343" spans="1:39" x14ac:dyDescent="0.25">
      <c r="A343" s="10" t="s">
        <v>391</v>
      </c>
      <c r="B343" s="10">
        <v>337</v>
      </c>
      <c r="C343" s="10" t="s">
        <v>459</v>
      </c>
      <c r="D343" s="10" t="s">
        <v>52</v>
      </c>
      <c r="E343" s="10" t="s">
        <v>367</v>
      </c>
      <c r="F343" s="10">
        <v>2</v>
      </c>
      <c r="G343" s="10">
        <v>260.29000000000002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132.38</v>
      </c>
      <c r="O343" s="10">
        <v>0</v>
      </c>
      <c r="P343" s="10">
        <v>0</v>
      </c>
      <c r="Q343" s="10">
        <v>0</v>
      </c>
      <c r="R343" s="10">
        <v>0</v>
      </c>
      <c r="S343" s="10">
        <v>127.91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130.15</v>
      </c>
      <c r="AK343" s="10">
        <v>260.29000000000002</v>
      </c>
      <c r="AL343" s="10">
        <v>337</v>
      </c>
      <c r="AM343">
        <v>337</v>
      </c>
    </row>
    <row r="344" spans="1:39" x14ac:dyDescent="0.25">
      <c r="A344" s="10" t="s">
        <v>392</v>
      </c>
      <c r="B344" s="10">
        <v>338</v>
      </c>
      <c r="C344" s="10" t="s">
        <v>670</v>
      </c>
      <c r="D344" s="10" t="s">
        <v>671</v>
      </c>
      <c r="E344" s="10" t="s">
        <v>367</v>
      </c>
      <c r="F344" s="10">
        <v>2</v>
      </c>
      <c r="G344" s="10">
        <v>260.27999999999997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128.19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132.09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130.13999999999999</v>
      </c>
      <c r="AK344" s="10">
        <v>260.27999999999997</v>
      </c>
      <c r="AL344" s="10">
        <v>338</v>
      </c>
      <c r="AM344">
        <v>338</v>
      </c>
    </row>
    <row r="345" spans="1:39" x14ac:dyDescent="0.25">
      <c r="A345" s="10" t="s">
        <v>392</v>
      </c>
      <c r="B345" s="10">
        <v>339</v>
      </c>
      <c r="C345" s="10" t="s">
        <v>1132</v>
      </c>
      <c r="D345" s="10" t="s">
        <v>1133</v>
      </c>
      <c r="E345" s="10" t="s">
        <v>417</v>
      </c>
      <c r="F345" s="10">
        <v>2</v>
      </c>
      <c r="G345" s="10">
        <v>259.89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128.41</v>
      </c>
      <c r="AC345" s="10">
        <v>131.47999999999999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129.94999999999999</v>
      </c>
      <c r="AK345" s="10">
        <v>259.89</v>
      </c>
      <c r="AL345" s="10">
        <v>339</v>
      </c>
      <c r="AM345">
        <v>339</v>
      </c>
    </row>
    <row r="346" spans="1:39" x14ac:dyDescent="0.25">
      <c r="A346" s="10" t="s">
        <v>391</v>
      </c>
      <c r="B346" s="10">
        <v>341</v>
      </c>
      <c r="C346" s="10" t="s">
        <v>242</v>
      </c>
      <c r="D346" s="10" t="s">
        <v>1022</v>
      </c>
      <c r="E346" s="10" t="s">
        <v>357</v>
      </c>
      <c r="F346" s="10">
        <v>2</v>
      </c>
      <c r="G346" s="10">
        <v>259.3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129.77000000000001</v>
      </c>
      <c r="Y346" s="10">
        <v>129.53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129.65</v>
      </c>
      <c r="AK346" s="10">
        <v>259.3</v>
      </c>
      <c r="AL346" s="10">
        <v>341</v>
      </c>
      <c r="AM346">
        <v>340</v>
      </c>
    </row>
    <row r="347" spans="1:39" x14ac:dyDescent="0.25">
      <c r="A347" s="10" t="s">
        <v>711</v>
      </c>
      <c r="B347" s="10">
        <v>340</v>
      </c>
      <c r="C347" s="10" t="s">
        <v>242</v>
      </c>
      <c r="D347" s="10" t="s">
        <v>1021</v>
      </c>
      <c r="E347" s="10" t="s">
        <v>357</v>
      </c>
      <c r="F347" s="10">
        <v>2</v>
      </c>
      <c r="G347" s="10">
        <v>259.3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129.77000000000001</v>
      </c>
      <c r="Y347" s="10">
        <v>129.53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129.65</v>
      </c>
      <c r="AK347" s="10">
        <v>259.3</v>
      </c>
      <c r="AL347" s="10">
        <v>340</v>
      </c>
      <c r="AM347">
        <v>341</v>
      </c>
    </row>
    <row r="348" spans="1:39" x14ac:dyDescent="0.25">
      <c r="A348" s="10" t="s">
        <v>392</v>
      </c>
      <c r="B348" s="10">
        <v>342</v>
      </c>
      <c r="C348" s="10" t="s">
        <v>1023</v>
      </c>
      <c r="D348" s="10" t="s">
        <v>193</v>
      </c>
      <c r="E348" s="10" t="s">
        <v>417</v>
      </c>
      <c r="F348" s="10">
        <v>2</v>
      </c>
      <c r="G348" s="10">
        <v>258.79000000000002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129.77000000000001</v>
      </c>
      <c r="Z348" s="10">
        <v>0</v>
      </c>
      <c r="AA348" s="10">
        <v>0</v>
      </c>
      <c r="AB348" s="10">
        <v>129.02000000000001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129.4</v>
      </c>
      <c r="AK348" s="10">
        <v>258.79000000000002</v>
      </c>
      <c r="AL348" s="10">
        <v>342</v>
      </c>
      <c r="AM348">
        <v>342</v>
      </c>
    </row>
    <row r="349" spans="1:39" x14ac:dyDescent="0.25">
      <c r="A349" s="10" t="s">
        <v>392</v>
      </c>
      <c r="B349" s="10">
        <v>343</v>
      </c>
      <c r="C349" s="10" t="s">
        <v>319</v>
      </c>
      <c r="D349" s="10" t="s">
        <v>791</v>
      </c>
      <c r="E349" s="10" t="s">
        <v>357</v>
      </c>
      <c r="F349" s="10">
        <v>2</v>
      </c>
      <c r="G349" s="10">
        <v>258.64999999999998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129.57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129.08000000000001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129.33000000000001</v>
      </c>
      <c r="AK349" s="10">
        <v>258.64999999999998</v>
      </c>
      <c r="AL349" s="10">
        <v>343</v>
      </c>
      <c r="AM349">
        <v>343</v>
      </c>
    </row>
    <row r="350" spans="1:39" x14ac:dyDescent="0.25">
      <c r="A350" s="10" t="s">
        <v>392</v>
      </c>
      <c r="B350" s="10">
        <v>344</v>
      </c>
      <c r="C350" s="10" t="s">
        <v>1124</v>
      </c>
      <c r="D350" s="10" t="s">
        <v>1125</v>
      </c>
      <c r="E350" s="10" t="s">
        <v>383</v>
      </c>
      <c r="F350" s="10">
        <v>2</v>
      </c>
      <c r="G350" s="10">
        <v>258.45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129.49</v>
      </c>
      <c r="AB350" s="10">
        <v>0</v>
      </c>
      <c r="AC350" s="10">
        <v>128.96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129.22999999999999</v>
      </c>
      <c r="AK350" s="10">
        <v>258.45</v>
      </c>
      <c r="AL350" s="10">
        <v>344</v>
      </c>
      <c r="AM350">
        <v>344</v>
      </c>
    </row>
    <row r="351" spans="1:39" x14ac:dyDescent="0.25">
      <c r="A351" s="10" t="s">
        <v>391</v>
      </c>
      <c r="B351" s="10">
        <v>345</v>
      </c>
      <c r="C351" s="10" t="s">
        <v>124</v>
      </c>
      <c r="D351" s="10" t="s">
        <v>125</v>
      </c>
      <c r="E351" s="10" t="s">
        <v>358</v>
      </c>
      <c r="F351" s="10">
        <v>2</v>
      </c>
      <c r="G351" s="10">
        <v>258.26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129.08000000000001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129.18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129.13</v>
      </c>
      <c r="AK351" s="10">
        <v>258.26</v>
      </c>
      <c r="AL351" s="10">
        <v>345</v>
      </c>
      <c r="AM351">
        <v>345</v>
      </c>
    </row>
    <row r="352" spans="1:39" x14ac:dyDescent="0.25">
      <c r="A352" s="10" t="s">
        <v>391</v>
      </c>
      <c r="B352" s="10">
        <v>346</v>
      </c>
      <c r="C352" s="10" t="s">
        <v>210</v>
      </c>
      <c r="D352" s="10" t="s">
        <v>1024</v>
      </c>
      <c r="E352" s="10" t="s">
        <v>417</v>
      </c>
      <c r="F352" s="10">
        <v>2</v>
      </c>
      <c r="G352" s="10">
        <v>258.20999999999998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130.80000000000001</v>
      </c>
      <c r="X352" s="10">
        <v>0</v>
      </c>
      <c r="Y352" s="10">
        <v>0</v>
      </c>
      <c r="Z352" s="10">
        <v>0</v>
      </c>
      <c r="AA352" s="10">
        <v>0</v>
      </c>
      <c r="AB352" s="10">
        <v>127.41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129.11000000000001</v>
      </c>
      <c r="AK352" s="10">
        <v>258.20999999999998</v>
      </c>
      <c r="AL352" s="10">
        <v>346</v>
      </c>
      <c r="AM352">
        <v>346</v>
      </c>
    </row>
    <row r="353" spans="1:39" x14ac:dyDescent="0.25">
      <c r="A353" s="10" t="s">
        <v>391</v>
      </c>
      <c r="B353" s="10">
        <v>347</v>
      </c>
      <c r="C353" s="10" t="s">
        <v>310</v>
      </c>
      <c r="D353" s="10" t="s">
        <v>169</v>
      </c>
      <c r="E353" s="10" t="s">
        <v>1025</v>
      </c>
      <c r="F353" s="10">
        <v>2</v>
      </c>
      <c r="G353" s="10">
        <v>257.92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129.07</v>
      </c>
      <c r="AB353" s="10">
        <v>128.85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128.96</v>
      </c>
      <c r="AK353" s="10">
        <v>257.92</v>
      </c>
      <c r="AL353" s="10">
        <v>347</v>
      </c>
      <c r="AM353">
        <v>347</v>
      </c>
    </row>
    <row r="354" spans="1:39" x14ac:dyDescent="0.25">
      <c r="A354" s="10" t="s">
        <v>392</v>
      </c>
      <c r="B354" s="10">
        <v>348</v>
      </c>
      <c r="C354" s="10" t="s">
        <v>1122</v>
      </c>
      <c r="D354" s="10" t="s">
        <v>1292</v>
      </c>
      <c r="E354" s="10" t="s">
        <v>367</v>
      </c>
      <c r="F354" s="10">
        <v>2</v>
      </c>
      <c r="G354" s="10">
        <v>257.35000000000002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127.35</v>
      </c>
      <c r="AD354" s="10">
        <v>0</v>
      </c>
      <c r="AE354" s="10">
        <v>0</v>
      </c>
      <c r="AF354" s="10">
        <v>0</v>
      </c>
      <c r="AG354" s="10">
        <v>130</v>
      </c>
      <c r="AH354" s="10">
        <v>0</v>
      </c>
      <c r="AI354" s="10">
        <v>0</v>
      </c>
      <c r="AJ354" s="10">
        <v>128.68</v>
      </c>
      <c r="AK354" s="10">
        <v>257.35000000000002</v>
      </c>
      <c r="AL354" s="10">
        <v>348</v>
      </c>
      <c r="AM354">
        <v>348</v>
      </c>
    </row>
    <row r="355" spans="1:39" x14ac:dyDescent="0.25">
      <c r="A355" s="10" t="s">
        <v>392</v>
      </c>
      <c r="B355" s="10">
        <v>349</v>
      </c>
      <c r="C355" s="10" t="s">
        <v>515</v>
      </c>
      <c r="D355" s="10" t="s">
        <v>632</v>
      </c>
      <c r="E355" s="10" t="s">
        <v>367</v>
      </c>
      <c r="F355" s="10">
        <v>2</v>
      </c>
      <c r="G355" s="10">
        <v>256.26</v>
      </c>
      <c r="H355" s="10">
        <v>0</v>
      </c>
      <c r="I355" s="10">
        <v>0</v>
      </c>
      <c r="J355" s="10">
        <v>125.44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130.82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128.13</v>
      </c>
      <c r="AK355" s="10">
        <v>256.26</v>
      </c>
      <c r="AL355" s="10">
        <v>349</v>
      </c>
      <c r="AM355">
        <v>349</v>
      </c>
    </row>
    <row r="356" spans="1:39" x14ac:dyDescent="0.25">
      <c r="A356" s="10" t="s">
        <v>391</v>
      </c>
      <c r="B356" s="10">
        <v>350</v>
      </c>
      <c r="C356" s="10" t="s">
        <v>1122</v>
      </c>
      <c r="D356" s="10" t="s">
        <v>1123</v>
      </c>
      <c r="E356" s="10" t="s">
        <v>383</v>
      </c>
      <c r="F356" s="10">
        <v>2</v>
      </c>
      <c r="G356" s="10">
        <v>255.73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129.78</v>
      </c>
      <c r="AB356" s="10">
        <v>0</v>
      </c>
      <c r="AC356" s="10">
        <v>125.95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127.87</v>
      </c>
      <c r="AK356" s="10">
        <v>255.73</v>
      </c>
      <c r="AL356" s="10">
        <v>350</v>
      </c>
      <c r="AM356">
        <v>351</v>
      </c>
    </row>
    <row r="357" spans="1:39" x14ac:dyDescent="0.25">
      <c r="A357" s="10" t="s">
        <v>391</v>
      </c>
      <c r="B357" s="10">
        <v>351</v>
      </c>
      <c r="C357" s="10" t="s">
        <v>917</v>
      </c>
      <c r="D357" s="10" t="s">
        <v>918</v>
      </c>
      <c r="E357" s="10" t="s">
        <v>367</v>
      </c>
      <c r="F357" s="10">
        <v>2</v>
      </c>
      <c r="G357" s="10">
        <v>255.62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126.22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129.4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127.81</v>
      </c>
      <c r="AK357" s="10">
        <v>255.62</v>
      </c>
      <c r="AL357" s="10">
        <v>351</v>
      </c>
      <c r="AM357">
        <v>350</v>
      </c>
    </row>
    <row r="358" spans="1:39" x14ac:dyDescent="0.25">
      <c r="A358" s="10" t="s">
        <v>391</v>
      </c>
      <c r="B358" s="10">
        <v>352</v>
      </c>
      <c r="C358" s="10" t="s">
        <v>672</v>
      </c>
      <c r="D358" s="10" t="s">
        <v>518</v>
      </c>
      <c r="E358" s="10" t="s">
        <v>363</v>
      </c>
      <c r="F358" s="10">
        <v>2</v>
      </c>
      <c r="G358" s="10">
        <v>255.37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132.56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122.81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127.69</v>
      </c>
      <c r="AK358" s="10">
        <v>255.37</v>
      </c>
      <c r="AL358" s="10">
        <v>352</v>
      </c>
      <c r="AM358">
        <v>352</v>
      </c>
    </row>
    <row r="359" spans="1:39" x14ac:dyDescent="0.25">
      <c r="A359" s="10" t="s">
        <v>391</v>
      </c>
      <c r="B359" s="10">
        <v>353</v>
      </c>
      <c r="C359" s="10" t="s">
        <v>815</v>
      </c>
      <c r="D359" s="10" t="s">
        <v>176</v>
      </c>
      <c r="E359" s="10" t="s">
        <v>668</v>
      </c>
      <c r="F359" s="10">
        <v>2</v>
      </c>
      <c r="G359" s="10">
        <v>255.13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124.53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130.6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127.57</v>
      </c>
      <c r="AK359" s="10">
        <v>255.13</v>
      </c>
      <c r="AL359" s="10">
        <v>353</v>
      </c>
      <c r="AM359">
        <v>353</v>
      </c>
    </row>
    <row r="360" spans="1:39" x14ac:dyDescent="0.25">
      <c r="A360" s="10" t="s">
        <v>391</v>
      </c>
      <c r="B360" s="10">
        <v>354</v>
      </c>
      <c r="C360" s="10" t="s">
        <v>1026</v>
      </c>
      <c r="D360" s="10" t="s">
        <v>1027</v>
      </c>
      <c r="E360" s="10" t="s">
        <v>373</v>
      </c>
      <c r="F360" s="10">
        <v>2</v>
      </c>
      <c r="G360" s="10">
        <v>254.99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125.42</v>
      </c>
      <c r="X360" s="10">
        <v>0</v>
      </c>
      <c r="Y360" s="10">
        <v>0</v>
      </c>
      <c r="Z360" s="10">
        <v>0</v>
      </c>
      <c r="AA360" s="10">
        <v>0</v>
      </c>
      <c r="AB360" s="10">
        <v>129.57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127.5</v>
      </c>
      <c r="AK360" s="10">
        <v>254.99</v>
      </c>
      <c r="AL360" s="10">
        <v>354</v>
      </c>
      <c r="AM360">
        <v>354</v>
      </c>
    </row>
    <row r="361" spans="1:39" x14ac:dyDescent="0.25">
      <c r="A361" s="10" t="s">
        <v>391</v>
      </c>
      <c r="B361" s="10">
        <v>355</v>
      </c>
      <c r="C361" s="10" t="s">
        <v>561</v>
      </c>
      <c r="D361" s="10" t="s">
        <v>562</v>
      </c>
      <c r="E361" s="10" t="s">
        <v>357</v>
      </c>
      <c r="F361" s="10">
        <v>3</v>
      </c>
      <c r="G361" s="10">
        <v>254.89</v>
      </c>
      <c r="H361" s="10">
        <v>0</v>
      </c>
      <c r="I361" s="10">
        <v>0</v>
      </c>
      <c r="J361" s="10">
        <v>0</v>
      </c>
      <c r="K361" s="10">
        <v>70.83</v>
      </c>
      <c r="L361" s="10">
        <v>64.709999999999994</v>
      </c>
      <c r="M361" s="10">
        <v>0</v>
      </c>
      <c r="N361" s="10">
        <v>119.35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95.09</v>
      </c>
      <c r="AK361" s="10">
        <v>254.89</v>
      </c>
      <c r="AL361" s="10">
        <v>355</v>
      </c>
      <c r="AM361">
        <v>355</v>
      </c>
    </row>
    <row r="362" spans="1:39" x14ac:dyDescent="0.25">
      <c r="A362" s="10" t="s">
        <v>391</v>
      </c>
      <c r="B362" s="10">
        <v>356</v>
      </c>
      <c r="C362" s="10" t="s">
        <v>669</v>
      </c>
      <c r="D362" s="10" t="s">
        <v>144</v>
      </c>
      <c r="E362" s="10" t="s">
        <v>367</v>
      </c>
      <c r="F362" s="10">
        <v>2</v>
      </c>
      <c r="G362" s="10">
        <v>254.62</v>
      </c>
      <c r="H362" s="10">
        <v>0</v>
      </c>
      <c r="I362" s="10">
        <v>0</v>
      </c>
      <c r="J362" s="10">
        <v>0</v>
      </c>
      <c r="K362" s="10">
        <v>135.69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118.93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127.31</v>
      </c>
      <c r="AK362" s="10">
        <v>254.62</v>
      </c>
      <c r="AL362" s="10">
        <v>356</v>
      </c>
      <c r="AM362">
        <v>356</v>
      </c>
    </row>
    <row r="363" spans="1:39" x14ac:dyDescent="0.25">
      <c r="A363" s="10" t="s">
        <v>392</v>
      </c>
      <c r="B363" s="10">
        <v>357</v>
      </c>
      <c r="C363" s="10" t="s">
        <v>610</v>
      </c>
      <c r="D363" s="10" t="s">
        <v>611</v>
      </c>
      <c r="E363" s="10" t="s">
        <v>367</v>
      </c>
      <c r="F363" s="10">
        <v>2</v>
      </c>
      <c r="G363" s="10">
        <v>254.48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131.16999999999999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123.31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127.24</v>
      </c>
      <c r="AK363" s="10">
        <v>254.48</v>
      </c>
      <c r="AL363" s="10">
        <v>357</v>
      </c>
      <c r="AM363">
        <v>357</v>
      </c>
    </row>
    <row r="364" spans="1:39" x14ac:dyDescent="0.25">
      <c r="A364" s="10" t="s">
        <v>392</v>
      </c>
      <c r="B364" s="10">
        <v>358</v>
      </c>
      <c r="C364" s="10" t="s">
        <v>188</v>
      </c>
      <c r="D364" s="10" t="s">
        <v>671</v>
      </c>
      <c r="E364" s="10" t="s">
        <v>746</v>
      </c>
      <c r="F364" s="10">
        <v>2</v>
      </c>
      <c r="G364" s="10">
        <v>254.11</v>
      </c>
      <c r="H364" s="10">
        <v>0</v>
      </c>
      <c r="I364" s="10">
        <v>0</v>
      </c>
      <c r="J364" s="10">
        <v>0</v>
      </c>
      <c r="K364" s="10">
        <v>127.21</v>
      </c>
      <c r="L364" s="10">
        <v>0</v>
      </c>
      <c r="M364" s="10">
        <v>126.9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127.06</v>
      </c>
      <c r="AK364" s="10">
        <v>254.11</v>
      </c>
      <c r="AL364" s="10">
        <v>358</v>
      </c>
      <c r="AM364">
        <v>358</v>
      </c>
    </row>
    <row r="365" spans="1:39" x14ac:dyDescent="0.25">
      <c r="A365" s="10" t="s">
        <v>391</v>
      </c>
      <c r="B365" s="10">
        <v>359</v>
      </c>
      <c r="C365" s="10" t="s">
        <v>1028</v>
      </c>
      <c r="D365" s="10" t="s">
        <v>293</v>
      </c>
      <c r="E365" s="10" t="s">
        <v>378</v>
      </c>
      <c r="F365" s="10">
        <v>2</v>
      </c>
      <c r="G365" s="10">
        <v>253.89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128.44</v>
      </c>
      <c r="AB365" s="10">
        <v>125.45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126.95</v>
      </c>
      <c r="AK365" s="10">
        <v>253.89</v>
      </c>
      <c r="AL365" s="10">
        <v>359</v>
      </c>
      <c r="AM365">
        <v>359</v>
      </c>
    </row>
    <row r="366" spans="1:39" x14ac:dyDescent="0.25">
      <c r="A366" s="10" t="s">
        <v>391</v>
      </c>
      <c r="B366" s="10">
        <v>361</v>
      </c>
      <c r="C366" s="10" t="s">
        <v>508</v>
      </c>
      <c r="D366" s="10" t="s">
        <v>111</v>
      </c>
      <c r="E366" s="10" t="s">
        <v>1029</v>
      </c>
      <c r="F366" s="10">
        <v>2</v>
      </c>
      <c r="G366" s="10">
        <v>253.38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129.57</v>
      </c>
      <c r="X366" s="10">
        <v>0</v>
      </c>
      <c r="Y366" s="10">
        <v>123.81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126.69</v>
      </c>
      <c r="AK366" s="10">
        <v>253.38</v>
      </c>
      <c r="AL366" s="10">
        <v>361</v>
      </c>
      <c r="AM366">
        <v>360</v>
      </c>
    </row>
    <row r="367" spans="1:39" x14ac:dyDescent="0.25">
      <c r="A367" s="10" t="s">
        <v>392</v>
      </c>
      <c r="B367" s="10">
        <v>360</v>
      </c>
      <c r="C367" s="10" t="s">
        <v>346</v>
      </c>
      <c r="D367" s="10" t="s">
        <v>733</v>
      </c>
      <c r="E367" s="10" t="s">
        <v>457</v>
      </c>
      <c r="F367" s="10">
        <v>2</v>
      </c>
      <c r="G367" s="10">
        <v>253.38</v>
      </c>
      <c r="H367" s="10">
        <v>0</v>
      </c>
      <c r="I367" s="10">
        <v>0</v>
      </c>
      <c r="J367" s="10">
        <v>128.28</v>
      </c>
      <c r="K367" s="10">
        <v>0</v>
      </c>
      <c r="L367" s="10">
        <v>0</v>
      </c>
      <c r="M367" s="10">
        <v>0</v>
      </c>
      <c r="N367" s="10">
        <v>125.1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126.69</v>
      </c>
      <c r="AK367" s="10">
        <v>253.38</v>
      </c>
      <c r="AL367" s="10">
        <v>360</v>
      </c>
      <c r="AM367">
        <v>361</v>
      </c>
    </row>
    <row r="368" spans="1:39" x14ac:dyDescent="0.25">
      <c r="A368" s="10" t="s">
        <v>391</v>
      </c>
      <c r="B368" s="10">
        <v>362</v>
      </c>
      <c r="C368" s="10" t="s">
        <v>319</v>
      </c>
      <c r="D368" s="10" t="s">
        <v>212</v>
      </c>
      <c r="E368" s="10" t="s">
        <v>357</v>
      </c>
      <c r="F368" s="10">
        <v>2</v>
      </c>
      <c r="G368" s="10">
        <v>250.56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128.35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122.21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125.28</v>
      </c>
      <c r="AK368" s="10">
        <v>250.56</v>
      </c>
      <c r="AL368" s="10">
        <v>362</v>
      </c>
      <c r="AM368">
        <v>362</v>
      </c>
    </row>
    <row r="369" spans="1:39" x14ac:dyDescent="0.25">
      <c r="A369" s="10" t="s">
        <v>392</v>
      </c>
      <c r="B369" s="10">
        <v>363</v>
      </c>
      <c r="C369" s="10" t="s">
        <v>748</v>
      </c>
      <c r="D369" s="10" t="s">
        <v>273</v>
      </c>
      <c r="E369" s="10" t="s">
        <v>749</v>
      </c>
      <c r="F369" s="10">
        <v>2</v>
      </c>
      <c r="G369" s="10">
        <v>250.32</v>
      </c>
      <c r="H369" s="10">
        <v>126.53</v>
      </c>
      <c r="I369" s="10">
        <v>123.79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125.16</v>
      </c>
      <c r="AK369" s="10">
        <v>250.32</v>
      </c>
      <c r="AL369" s="10">
        <v>363</v>
      </c>
      <c r="AM369">
        <v>363</v>
      </c>
    </row>
    <row r="370" spans="1:39" x14ac:dyDescent="0.25">
      <c r="A370" s="10" t="s">
        <v>391</v>
      </c>
      <c r="B370" s="10">
        <v>364</v>
      </c>
      <c r="C370" s="10" t="s">
        <v>215</v>
      </c>
      <c r="D370" s="10" t="s">
        <v>111</v>
      </c>
      <c r="E370" s="10" t="s">
        <v>379</v>
      </c>
      <c r="F370" s="10">
        <v>3</v>
      </c>
      <c r="G370" s="10">
        <v>249.74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66.67</v>
      </c>
      <c r="S370" s="10">
        <v>0</v>
      </c>
      <c r="T370" s="10">
        <v>0</v>
      </c>
      <c r="U370" s="10">
        <v>0</v>
      </c>
      <c r="V370" s="10">
        <v>75</v>
      </c>
      <c r="W370" s="10">
        <v>0</v>
      </c>
      <c r="X370" s="10">
        <v>0</v>
      </c>
      <c r="Y370" s="10">
        <v>0</v>
      </c>
      <c r="Z370" s="10">
        <v>108.07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91.54</v>
      </c>
      <c r="AK370" s="10">
        <v>249.74</v>
      </c>
      <c r="AL370" s="10">
        <v>364</v>
      </c>
      <c r="AM370">
        <v>364</v>
      </c>
    </row>
    <row r="371" spans="1:39" x14ac:dyDescent="0.25">
      <c r="A371" s="10" t="s">
        <v>391</v>
      </c>
      <c r="B371" s="10">
        <v>365</v>
      </c>
      <c r="C371" s="10" t="s">
        <v>71</v>
      </c>
      <c r="D371" s="10" t="s">
        <v>27</v>
      </c>
      <c r="E371" s="10" t="s">
        <v>373</v>
      </c>
      <c r="F371" s="10">
        <v>2</v>
      </c>
      <c r="G371" s="10">
        <v>249.1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117.51</v>
      </c>
      <c r="P371" s="10">
        <v>0</v>
      </c>
      <c r="Q371" s="10">
        <v>131.59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124.55</v>
      </c>
      <c r="AK371" s="10">
        <v>249.1</v>
      </c>
      <c r="AL371" s="10">
        <v>365</v>
      </c>
      <c r="AM371">
        <v>365</v>
      </c>
    </row>
    <row r="372" spans="1:39" x14ac:dyDescent="0.25">
      <c r="A372" s="10" t="s">
        <v>391</v>
      </c>
      <c r="B372" s="10">
        <v>366</v>
      </c>
      <c r="C372" s="10" t="s">
        <v>1014</v>
      </c>
      <c r="D372" s="10" t="s">
        <v>151</v>
      </c>
      <c r="E372" s="10" t="s">
        <v>363</v>
      </c>
      <c r="F372" s="10">
        <v>2</v>
      </c>
      <c r="G372" s="10">
        <v>248.72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121.25</v>
      </c>
      <c r="Y372" s="10">
        <v>0</v>
      </c>
      <c r="Z372" s="10">
        <v>127.47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124.36</v>
      </c>
      <c r="AK372" s="10">
        <v>248.72</v>
      </c>
      <c r="AL372" s="10">
        <v>366</v>
      </c>
      <c r="AM372">
        <v>366</v>
      </c>
    </row>
    <row r="373" spans="1:39" x14ac:dyDescent="0.25">
      <c r="A373" s="10" t="s">
        <v>391</v>
      </c>
      <c r="B373" s="10">
        <v>367</v>
      </c>
      <c r="C373" s="10" t="s">
        <v>298</v>
      </c>
      <c r="D373" s="10" t="s">
        <v>750</v>
      </c>
      <c r="E373" s="10" t="s">
        <v>751</v>
      </c>
      <c r="F373" s="10">
        <v>2</v>
      </c>
      <c r="G373" s="10">
        <v>248.5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125.76</v>
      </c>
      <c r="P373" s="10">
        <v>122.74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124.25</v>
      </c>
      <c r="AK373" s="10">
        <v>248.5</v>
      </c>
      <c r="AL373" s="10">
        <v>367</v>
      </c>
      <c r="AM373">
        <v>367</v>
      </c>
    </row>
    <row r="374" spans="1:39" x14ac:dyDescent="0.25">
      <c r="A374" s="10" t="s">
        <v>391</v>
      </c>
      <c r="B374" s="10">
        <v>368</v>
      </c>
      <c r="C374" s="10" t="s">
        <v>752</v>
      </c>
      <c r="D374" s="10" t="s">
        <v>753</v>
      </c>
      <c r="E374" s="10" t="s">
        <v>754</v>
      </c>
      <c r="F374" s="10">
        <v>2</v>
      </c>
      <c r="G374" s="10">
        <v>247.43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124.12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123.31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123.72</v>
      </c>
      <c r="AK374" s="10">
        <v>247.43</v>
      </c>
      <c r="AL374" s="10">
        <v>368</v>
      </c>
      <c r="AM374">
        <v>368</v>
      </c>
    </row>
    <row r="375" spans="1:39" x14ac:dyDescent="0.25">
      <c r="A375" s="10" t="s">
        <v>391</v>
      </c>
      <c r="B375" s="10">
        <v>369</v>
      </c>
      <c r="C375" s="10" t="s">
        <v>73</v>
      </c>
      <c r="D375" s="10" t="s">
        <v>445</v>
      </c>
      <c r="E375" s="10" t="s">
        <v>367</v>
      </c>
      <c r="F375" s="10">
        <v>2</v>
      </c>
      <c r="G375" s="10">
        <v>246.75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125.34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121.41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123.38</v>
      </c>
      <c r="AK375" s="10">
        <v>246.75</v>
      </c>
      <c r="AL375" s="10">
        <v>369</v>
      </c>
      <c r="AM375">
        <v>369</v>
      </c>
    </row>
    <row r="376" spans="1:39" x14ac:dyDescent="0.25">
      <c r="A376" s="10" t="s">
        <v>391</v>
      </c>
      <c r="B376" s="10">
        <v>370</v>
      </c>
      <c r="C376" s="10" t="s">
        <v>1132</v>
      </c>
      <c r="D376" s="10" t="s">
        <v>99</v>
      </c>
      <c r="E376" s="10" t="s">
        <v>417</v>
      </c>
      <c r="F376" s="10">
        <v>2</v>
      </c>
      <c r="G376" s="10">
        <v>245.38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122.53</v>
      </c>
      <c r="AC376" s="10">
        <v>122.85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122.69</v>
      </c>
      <c r="AK376" s="10">
        <v>245.38</v>
      </c>
      <c r="AL376" s="10">
        <v>370</v>
      </c>
      <c r="AM376">
        <v>370</v>
      </c>
    </row>
    <row r="377" spans="1:39" x14ac:dyDescent="0.25">
      <c r="A377" s="10" t="s">
        <v>391</v>
      </c>
      <c r="B377" s="10">
        <v>371</v>
      </c>
      <c r="C377" s="10" t="s">
        <v>673</v>
      </c>
      <c r="D377" s="10" t="s">
        <v>674</v>
      </c>
      <c r="E377" s="10" t="s">
        <v>367</v>
      </c>
      <c r="F377" s="10">
        <v>2</v>
      </c>
      <c r="G377" s="10">
        <v>242.78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117.01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125.77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121.39</v>
      </c>
      <c r="AK377" s="10">
        <v>242.78</v>
      </c>
      <c r="AL377" s="10">
        <v>371</v>
      </c>
      <c r="AM377">
        <v>371</v>
      </c>
    </row>
    <row r="378" spans="1:39" x14ac:dyDescent="0.25">
      <c r="A378" s="10" t="s">
        <v>391</v>
      </c>
      <c r="B378" s="10">
        <v>372</v>
      </c>
      <c r="C378" s="10" t="s">
        <v>20</v>
      </c>
      <c r="D378" s="10" t="s">
        <v>959</v>
      </c>
      <c r="F378" s="10">
        <v>2</v>
      </c>
      <c r="G378" s="10">
        <v>242.66</v>
      </c>
      <c r="H378" s="10">
        <v>0</v>
      </c>
      <c r="I378" s="10">
        <v>0</v>
      </c>
      <c r="J378" s="10">
        <v>0</v>
      </c>
      <c r="K378" s="10">
        <v>0</v>
      </c>
      <c r="L378" s="10">
        <v>94.12</v>
      </c>
      <c r="M378" s="10">
        <v>0</v>
      </c>
      <c r="N378" s="10">
        <v>0</v>
      </c>
      <c r="O378" s="10">
        <v>0</v>
      </c>
      <c r="P378" s="10">
        <v>0</v>
      </c>
      <c r="Q378" s="10">
        <v>148.54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121.33</v>
      </c>
      <c r="AK378" s="10">
        <v>242.66</v>
      </c>
      <c r="AL378" s="10">
        <v>372</v>
      </c>
      <c r="AM378">
        <v>372</v>
      </c>
    </row>
    <row r="379" spans="1:39" x14ac:dyDescent="0.25">
      <c r="A379" s="10" t="s">
        <v>392</v>
      </c>
      <c r="B379" s="10">
        <v>373</v>
      </c>
      <c r="C379" s="10" t="s">
        <v>831</v>
      </c>
      <c r="D379" s="10" t="s">
        <v>832</v>
      </c>
      <c r="E379" s="10" t="s">
        <v>378</v>
      </c>
      <c r="F379" s="10">
        <v>2</v>
      </c>
      <c r="G379" s="10">
        <v>240.7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120.82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119.88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120.35</v>
      </c>
      <c r="AK379" s="10">
        <v>240.7</v>
      </c>
      <c r="AL379" s="10">
        <v>373</v>
      </c>
      <c r="AM379">
        <v>373</v>
      </c>
    </row>
    <row r="380" spans="1:39" x14ac:dyDescent="0.25">
      <c r="A380" s="10" t="s">
        <v>391</v>
      </c>
      <c r="B380" s="10">
        <v>374</v>
      </c>
      <c r="C380" s="10" t="s">
        <v>97</v>
      </c>
      <c r="D380" s="10" t="s">
        <v>92</v>
      </c>
      <c r="E380" s="10" t="s">
        <v>579</v>
      </c>
      <c r="F380" s="10">
        <v>2</v>
      </c>
      <c r="G380" s="10">
        <v>239</v>
      </c>
      <c r="H380" s="10">
        <v>0</v>
      </c>
      <c r="I380" s="10">
        <v>116.84</v>
      </c>
      <c r="J380" s="10">
        <v>0</v>
      </c>
      <c r="K380" s="10">
        <v>0</v>
      </c>
      <c r="L380" s="10">
        <v>122.16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119.5</v>
      </c>
      <c r="AK380" s="10">
        <v>239</v>
      </c>
      <c r="AL380" s="10">
        <v>374</v>
      </c>
      <c r="AM380">
        <v>374</v>
      </c>
    </row>
    <row r="381" spans="1:39" x14ac:dyDescent="0.25">
      <c r="A381" s="10" t="s">
        <v>392</v>
      </c>
      <c r="B381" s="10">
        <v>375</v>
      </c>
      <c r="C381" s="10" t="s">
        <v>187</v>
      </c>
      <c r="D381" s="10" t="s">
        <v>620</v>
      </c>
      <c r="E381" s="10" t="s">
        <v>367</v>
      </c>
      <c r="F381" s="10">
        <v>2</v>
      </c>
      <c r="G381" s="10">
        <v>238.13</v>
      </c>
      <c r="H381" s="10">
        <v>0</v>
      </c>
      <c r="I381" s="10">
        <v>0</v>
      </c>
      <c r="J381" s="10">
        <v>0</v>
      </c>
      <c r="K381" s="10">
        <v>118.38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119.75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119.07</v>
      </c>
      <c r="AK381" s="10">
        <v>238.13</v>
      </c>
      <c r="AL381" s="10">
        <v>375</v>
      </c>
      <c r="AM381">
        <v>375</v>
      </c>
    </row>
    <row r="382" spans="1:39" x14ac:dyDescent="0.25">
      <c r="A382" s="10" t="s">
        <v>392</v>
      </c>
      <c r="B382" s="10">
        <v>376</v>
      </c>
      <c r="C382" s="10" t="s">
        <v>755</v>
      </c>
      <c r="D382" s="10" t="s">
        <v>756</v>
      </c>
      <c r="E382" s="10" t="s">
        <v>365</v>
      </c>
      <c r="F382" s="10">
        <v>2</v>
      </c>
      <c r="G382" s="10">
        <v>237.3</v>
      </c>
      <c r="H382" s="10">
        <v>0</v>
      </c>
      <c r="I382" s="10">
        <v>0</v>
      </c>
      <c r="J382" s="10">
        <v>118.65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118.65</v>
      </c>
      <c r="AI382" s="10">
        <v>1</v>
      </c>
      <c r="AJ382" s="10">
        <v>118.65</v>
      </c>
      <c r="AK382" s="10">
        <v>237.3</v>
      </c>
      <c r="AL382" s="10">
        <v>376</v>
      </c>
      <c r="AM382">
        <v>376</v>
      </c>
    </row>
    <row r="383" spans="1:39" x14ac:dyDescent="0.25">
      <c r="A383" s="10" t="s">
        <v>392</v>
      </c>
      <c r="B383" s="10">
        <v>377</v>
      </c>
      <c r="C383" s="10" t="s">
        <v>267</v>
      </c>
      <c r="D383" s="10" t="s">
        <v>514</v>
      </c>
      <c r="E383" s="10" t="s">
        <v>980</v>
      </c>
      <c r="F383" s="10">
        <v>2</v>
      </c>
      <c r="G383" s="10">
        <v>237.28</v>
      </c>
      <c r="H383" s="10">
        <v>0</v>
      </c>
      <c r="I383" s="10">
        <v>0</v>
      </c>
      <c r="J383" s="10">
        <v>0</v>
      </c>
      <c r="K383" s="10">
        <v>0</v>
      </c>
      <c r="L383" s="10">
        <v>118.64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118.64</v>
      </c>
      <c r="AI383" s="10">
        <v>1</v>
      </c>
      <c r="AJ383" s="10">
        <v>118.64</v>
      </c>
      <c r="AK383" s="10">
        <v>237.28</v>
      </c>
      <c r="AL383" s="10">
        <v>377</v>
      </c>
      <c r="AM383">
        <v>377</v>
      </c>
    </row>
    <row r="384" spans="1:39" x14ac:dyDescent="0.25">
      <c r="A384" s="10" t="s">
        <v>392</v>
      </c>
      <c r="B384" s="10">
        <v>378</v>
      </c>
      <c r="C384" s="10" t="s">
        <v>757</v>
      </c>
      <c r="D384" s="10" t="s">
        <v>509</v>
      </c>
      <c r="F384" s="10">
        <v>2</v>
      </c>
      <c r="G384" s="10">
        <v>237.27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121.31</v>
      </c>
      <c r="N384" s="10">
        <v>115.96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118.64</v>
      </c>
      <c r="AK384" s="10">
        <v>237.27</v>
      </c>
      <c r="AL384" s="10">
        <v>378</v>
      </c>
      <c r="AM384">
        <v>378</v>
      </c>
    </row>
    <row r="385" spans="1:39" x14ac:dyDescent="0.25">
      <c r="A385" s="10" t="s">
        <v>391</v>
      </c>
      <c r="B385" s="10">
        <v>379</v>
      </c>
      <c r="C385" s="10" t="s">
        <v>814</v>
      </c>
      <c r="D385" s="10" t="s">
        <v>52</v>
      </c>
      <c r="E385" s="10" t="s">
        <v>691</v>
      </c>
      <c r="F385" s="10">
        <v>2</v>
      </c>
      <c r="G385" s="10">
        <v>236.88</v>
      </c>
      <c r="H385" s="10">
        <v>0</v>
      </c>
      <c r="I385" s="10">
        <v>124.7</v>
      </c>
      <c r="J385" s="10">
        <v>0</v>
      </c>
      <c r="K385" s="10">
        <v>112.18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118.44</v>
      </c>
      <c r="AK385" s="10">
        <v>236.88</v>
      </c>
      <c r="AL385" s="10">
        <v>379</v>
      </c>
      <c r="AM385">
        <v>379</v>
      </c>
    </row>
    <row r="386" spans="1:39" x14ac:dyDescent="0.25">
      <c r="A386" s="10" t="s">
        <v>392</v>
      </c>
      <c r="B386" s="10">
        <v>380</v>
      </c>
      <c r="C386" s="10" t="s">
        <v>20</v>
      </c>
      <c r="D386" s="10" t="s">
        <v>1031</v>
      </c>
      <c r="E386" s="10" t="s">
        <v>357</v>
      </c>
      <c r="F386" s="10">
        <v>2</v>
      </c>
      <c r="G386" s="10">
        <v>235.87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118.02</v>
      </c>
      <c r="X386" s="10">
        <v>0</v>
      </c>
      <c r="Y386" s="10">
        <v>0</v>
      </c>
      <c r="Z386" s="10">
        <v>117.85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117.94</v>
      </c>
      <c r="AK386" s="10">
        <v>235.87</v>
      </c>
      <c r="AL386" s="10">
        <v>380</v>
      </c>
      <c r="AM386">
        <v>380</v>
      </c>
    </row>
    <row r="387" spans="1:39" x14ac:dyDescent="0.25">
      <c r="A387" s="10" t="s">
        <v>391</v>
      </c>
      <c r="B387" s="10">
        <v>381</v>
      </c>
      <c r="C387" s="10" t="s">
        <v>93</v>
      </c>
      <c r="D387" s="10" t="s">
        <v>979</v>
      </c>
      <c r="E387" s="10" t="s">
        <v>357</v>
      </c>
      <c r="F387" s="10">
        <v>2</v>
      </c>
      <c r="G387" s="10">
        <v>234.97</v>
      </c>
      <c r="H387" s="10">
        <v>0</v>
      </c>
      <c r="I387" s="10">
        <v>0</v>
      </c>
      <c r="J387" s="10">
        <v>118.66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116.31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117.49</v>
      </c>
      <c r="AK387" s="10">
        <v>234.97</v>
      </c>
      <c r="AL387" s="10">
        <v>381</v>
      </c>
      <c r="AM387">
        <v>381</v>
      </c>
    </row>
    <row r="388" spans="1:39" x14ac:dyDescent="0.25">
      <c r="A388" s="10" t="s">
        <v>391</v>
      </c>
      <c r="B388" s="10">
        <v>382</v>
      </c>
      <c r="C388" s="10" t="s">
        <v>113</v>
      </c>
      <c r="D388" s="10" t="s">
        <v>35</v>
      </c>
      <c r="E388" s="10" t="s">
        <v>386</v>
      </c>
      <c r="F388" s="10">
        <v>2</v>
      </c>
      <c r="G388" s="10">
        <v>234.37</v>
      </c>
      <c r="H388" s="10">
        <v>115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119.37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117.19</v>
      </c>
      <c r="AK388" s="10">
        <v>234.37</v>
      </c>
      <c r="AL388" s="10">
        <v>382</v>
      </c>
      <c r="AM388">
        <v>382</v>
      </c>
    </row>
    <row r="389" spans="1:39" x14ac:dyDescent="0.25">
      <c r="A389" s="10" t="s">
        <v>392</v>
      </c>
      <c r="B389" s="10">
        <v>383</v>
      </c>
      <c r="C389" s="10" t="s">
        <v>1032</v>
      </c>
      <c r="D389" s="10" t="s">
        <v>1033</v>
      </c>
      <c r="E389" s="10" t="s">
        <v>417</v>
      </c>
      <c r="F389" s="10">
        <v>2</v>
      </c>
      <c r="G389" s="10">
        <v>233.97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115.23</v>
      </c>
      <c r="X389" s="10">
        <v>0</v>
      </c>
      <c r="Y389" s="10">
        <v>0</v>
      </c>
      <c r="Z389" s="10">
        <v>0</v>
      </c>
      <c r="AA389" s="10">
        <v>0</v>
      </c>
      <c r="AB389" s="10">
        <v>118.74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116.99</v>
      </c>
      <c r="AK389" s="10">
        <v>233.97</v>
      </c>
      <c r="AL389" s="10">
        <v>383</v>
      </c>
      <c r="AM389">
        <v>383</v>
      </c>
    </row>
    <row r="390" spans="1:39" x14ac:dyDescent="0.25">
      <c r="A390" s="10" t="s">
        <v>391</v>
      </c>
      <c r="B390" s="10">
        <v>384</v>
      </c>
      <c r="C390" s="10" t="s">
        <v>584</v>
      </c>
      <c r="D390" s="10" t="s">
        <v>99</v>
      </c>
      <c r="E390" s="10" t="s">
        <v>357</v>
      </c>
      <c r="F390" s="10">
        <v>2</v>
      </c>
      <c r="G390" s="10">
        <v>233.4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116.53</v>
      </c>
      <c r="AC390" s="10">
        <v>0</v>
      </c>
      <c r="AD390" s="10">
        <v>116.87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116.7</v>
      </c>
      <c r="AK390" s="10">
        <v>233.4</v>
      </c>
      <c r="AL390" s="10">
        <v>384</v>
      </c>
      <c r="AM390">
        <v>384</v>
      </c>
    </row>
    <row r="391" spans="1:39" x14ac:dyDescent="0.25">
      <c r="A391" s="10" t="s">
        <v>392</v>
      </c>
      <c r="B391" s="10">
        <v>385</v>
      </c>
      <c r="C391" s="10" t="s">
        <v>526</v>
      </c>
      <c r="D391" s="10" t="s">
        <v>264</v>
      </c>
      <c r="E391" s="10" t="s">
        <v>364</v>
      </c>
      <c r="F391" s="10">
        <v>2</v>
      </c>
      <c r="G391" s="10">
        <v>232.75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113.78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118.97</v>
      </c>
      <c r="AH391" s="10">
        <v>0</v>
      </c>
      <c r="AI391" s="10">
        <v>0</v>
      </c>
      <c r="AJ391" s="10">
        <v>116.38</v>
      </c>
      <c r="AK391" s="10">
        <v>232.75</v>
      </c>
      <c r="AL391" s="10">
        <v>385</v>
      </c>
      <c r="AM391">
        <v>385</v>
      </c>
    </row>
    <row r="392" spans="1:39" x14ac:dyDescent="0.25">
      <c r="A392" s="10" t="s">
        <v>391</v>
      </c>
      <c r="B392" s="10">
        <v>386</v>
      </c>
      <c r="C392" s="10" t="s">
        <v>204</v>
      </c>
      <c r="D392" s="10" t="s">
        <v>205</v>
      </c>
      <c r="E392" s="10" t="s">
        <v>368</v>
      </c>
      <c r="F392" s="10">
        <v>2</v>
      </c>
      <c r="G392" s="10">
        <v>232.24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117.83</v>
      </c>
      <c r="W392" s="10">
        <v>114.41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116.12</v>
      </c>
      <c r="AK392" s="10">
        <v>232.24</v>
      </c>
      <c r="AL392" s="10">
        <v>386</v>
      </c>
      <c r="AM392">
        <v>386</v>
      </c>
    </row>
    <row r="393" spans="1:39" x14ac:dyDescent="0.25">
      <c r="A393" s="10" t="s">
        <v>392</v>
      </c>
      <c r="B393" s="10">
        <v>387</v>
      </c>
      <c r="C393" s="10" t="s">
        <v>1071</v>
      </c>
      <c r="D393" s="10" t="s">
        <v>1236</v>
      </c>
      <c r="F393" s="10">
        <v>2</v>
      </c>
      <c r="G393" s="10">
        <v>230.66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111.22</v>
      </c>
      <c r="AA393" s="10">
        <v>0</v>
      </c>
      <c r="AB393" s="10">
        <v>0</v>
      </c>
      <c r="AC393" s="10">
        <v>119.44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115.33</v>
      </c>
      <c r="AK393" s="10">
        <v>230.66</v>
      </c>
      <c r="AL393" s="10">
        <v>387</v>
      </c>
      <c r="AM393">
        <v>387</v>
      </c>
    </row>
    <row r="394" spans="1:39" x14ac:dyDescent="0.25">
      <c r="A394" s="10" t="s">
        <v>392</v>
      </c>
      <c r="B394" s="10">
        <v>388</v>
      </c>
      <c r="C394" s="10" t="s">
        <v>657</v>
      </c>
      <c r="D394" s="10" t="s">
        <v>689</v>
      </c>
      <c r="E394" s="10" t="s">
        <v>382</v>
      </c>
      <c r="F394" s="10">
        <v>2</v>
      </c>
      <c r="G394" s="10">
        <v>229.72</v>
      </c>
      <c r="H394" s="10">
        <v>100</v>
      </c>
      <c r="I394" s="10">
        <v>129.72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114.86</v>
      </c>
      <c r="AK394" s="10">
        <v>229.72</v>
      </c>
      <c r="AL394" s="10">
        <v>388</v>
      </c>
      <c r="AM394">
        <v>388</v>
      </c>
    </row>
    <row r="395" spans="1:39" x14ac:dyDescent="0.25">
      <c r="A395" s="10" t="s">
        <v>391</v>
      </c>
      <c r="B395" s="10">
        <v>389</v>
      </c>
      <c r="C395" s="10" t="s">
        <v>471</v>
      </c>
      <c r="D395" s="10" t="s">
        <v>181</v>
      </c>
      <c r="E395" s="10" t="s">
        <v>362</v>
      </c>
      <c r="F395" s="10">
        <v>2</v>
      </c>
      <c r="G395" s="10">
        <v>229.62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112.08</v>
      </c>
      <c r="Q395" s="10">
        <v>0</v>
      </c>
      <c r="R395" s="10">
        <v>0</v>
      </c>
      <c r="S395" s="10">
        <v>0</v>
      </c>
      <c r="T395" s="10">
        <v>117.54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114.81</v>
      </c>
      <c r="AK395" s="10">
        <v>229.62</v>
      </c>
      <c r="AL395" s="10">
        <v>389</v>
      </c>
      <c r="AM395">
        <v>389</v>
      </c>
    </row>
    <row r="396" spans="1:39" x14ac:dyDescent="0.25">
      <c r="A396" s="10" t="s">
        <v>391</v>
      </c>
      <c r="B396" s="10">
        <v>390</v>
      </c>
      <c r="C396" s="10" t="s">
        <v>538</v>
      </c>
      <c r="D396" s="10" t="s">
        <v>539</v>
      </c>
      <c r="E396" s="10" t="s">
        <v>540</v>
      </c>
      <c r="F396" s="10">
        <v>2</v>
      </c>
      <c r="G396" s="10">
        <v>229.35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109.65</v>
      </c>
      <c r="T396" s="10">
        <v>0</v>
      </c>
      <c r="U396" s="10">
        <v>119.7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114.68</v>
      </c>
      <c r="AK396" s="10">
        <v>229.35</v>
      </c>
      <c r="AL396" s="10">
        <v>390</v>
      </c>
      <c r="AM396">
        <v>390</v>
      </c>
    </row>
    <row r="397" spans="1:39" x14ac:dyDescent="0.25">
      <c r="A397" s="10" t="s">
        <v>711</v>
      </c>
      <c r="B397" s="10">
        <v>391</v>
      </c>
      <c r="C397" s="10" t="s">
        <v>1036</v>
      </c>
      <c r="D397" s="10" t="s">
        <v>1037</v>
      </c>
      <c r="E397" s="10" t="s">
        <v>1038</v>
      </c>
      <c r="F397" s="10">
        <v>2</v>
      </c>
      <c r="G397" s="10">
        <v>227.05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116.98</v>
      </c>
      <c r="AA397" s="10">
        <v>110.07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113.53</v>
      </c>
      <c r="AK397" s="10">
        <v>227.05</v>
      </c>
      <c r="AL397" s="10">
        <v>391</v>
      </c>
      <c r="AM397">
        <v>391</v>
      </c>
    </row>
    <row r="398" spans="1:39" x14ac:dyDescent="0.25">
      <c r="A398" s="10" t="s">
        <v>392</v>
      </c>
      <c r="B398" s="10">
        <v>392</v>
      </c>
      <c r="C398" s="10" t="s">
        <v>650</v>
      </c>
      <c r="D398" s="10" t="s">
        <v>476</v>
      </c>
      <c r="E398" s="10" t="s">
        <v>368</v>
      </c>
      <c r="F398" s="10">
        <v>2</v>
      </c>
      <c r="G398" s="10">
        <v>226.83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97.06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129.77000000000001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113.42</v>
      </c>
      <c r="AK398" s="10">
        <v>226.83</v>
      </c>
      <c r="AL398" s="10">
        <v>392</v>
      </c>
      <c r="AM398">
        <v>392</v>
      </c>
    </row>
    <row r="399" spans="1:39" x14ac:dyDescent="0.25">
      <c r="A399" s="10" t="s">
        <v>391</v>
      </c>
      <c r="B399" s="10">
        <v>393</v>
      </c>
      <c r="C399" s="10" t="s">
        <v>343</v>
      </c>
      <c r="D399" s="10" t="s">
        <v>315</v>
      </c>
      <c r="E399" s="10" t="s">
        <v>376</v>
      </c>
      <c r="F399" s="10">
        <v>2</v>
      </c>
      <c r="G399" s="10">
        <v>226.34</v>
      </c>
      <c r="H399" s="10">
        <v>145.57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80.77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113.17</v>
      </c>
      <c r="AK399" s="10">
        <v>226.34</v>
      </c>
      <c r="AL399" s="10">
        <v>393</v>
      </c>
      <c r="AM399">
        <v>393</v>
      </c>
    </row>
    <row r="400" spans="1:39" x14ac:dyDescent="0.25">
      <c r="A400" s="10" t="s">
        <v>391</v>
      </c>
      <c r="B400" s="10">
        <v>394</v>
      </c>
      <c r="C400" s="10" t="s">
        <v>854</v>
      </c>
      <c r="D400" s="10" t="s">
        <v>315</v>
      </c>
      <c r="E400" s="10" t="s">
        <v>368</v>
      </c>
      <c r="F400" s="10">
        <v>2</v>
      </c>
      <c r="G400" s="10">
        <v>225.9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96.15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129.75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112.95</v>
      </c>
      <c r="AK400" s="10">
        <v>225.9</v>
      </c>
      <c r="AL400" s="10">
        <v>394</v>
      </c>
      <c r="AM400">
        <v>394</v>
      </c>
    </row>
    <row r="401" spans="1:39" x14ac:dyDescent="0.25">
      <c r="A401" s="10" t="s">
        <v>392</v>
      </c>
      <c r="B401" s="10">
        <v>395</v>
      </c>
      <c r="C401" s="10" t="s">
        <v>313</v>
      </c>
      <c r="D401" s="10" t="s">
        <v>314</v>
      </c>
      <c r="E401" s="10" t="s">
        <v>357</v>
      </c>
      <c r="F401" s="10">
        <v>2</v>
      </c>
      <c r="G401" s="10">
        <v>223.72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100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123.72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111.86</v>
      </c>
      <c r="AK401" s="10">
        <v>223.72</v>
      </c>
      <c r="AL401" s="10">
        <v>395</v>
      </c>
      <c r="AM401">
        <v>396</v>
      </c>
    </row>
    <row r="402" spans="1:39" x14ac:dyDescent="0.25">
      <c r="A402" s="10" t="s">
        <v>392</v>
      </c>
      <c r="B402" s="10">
        <v>396</v>
      </c>
      <c r="C402" s="10" t="s">
        <v>335</v>
      </c>
      <c r="D402" s="10" t="s">
        <v>985</v>
      </c>
      <c r="E402" s="10" t="s">
        <v>367</v>
      </c>
      <c r="F402" s="10">
        <v>2</v>
      </c>
      <c r="G402" s="10">
        <v>220.41</v>
      </c>
      <c r="H402" s="10">
        <v>112.44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107.97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110.21</v>
      </c>
      <c r="AK402" s="10">
        <v>220.41</v>
      </c>
      <c r="AL402" s="10">
        <v>396</v>
      </c>
      <c r="AM402">
        <v>395</v>
      </c>
    </row>
    <row r="403" spans="1:39" x14ac:dyDescent="0.25">
      <c r="A403" s="10" t="s">
        <v>392</v>
      </c>
      <c r="B403" s="10">
        <v>397</v>
      </c>
      <c r="C403" s="10" t="s">
        <v>578</v>
      </c>
      <c r="D403" s="10" t="s">
        <v>997</v>
      </c>
      <c r="E403" s="10" t="s">
        <v>579</v>
      </c>
      <c r="F403" s="10">
        <v>2</v>
      </c>
      <c r="G403" s="10">
        <v>219.63</v>
      </c>
      <c r="H403" s="10">
        <v>0</v>
      </c>
      <c r="I403" s="10">
        <v>0</v>
      </c>
      <c r="J403" s="10">
        <v>0</v>
      </c>
      <c r="K403" s="10">
        <v>0</v>
      </c>
      <c r="L403" s="10">
        <v>108.12</v>
      </c>
      <c r="M403" s="10">
        <v>0</v>
      </c>
      <c r="N403" s="10">
        <v>111.51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109.82</v>
      </c>
      <c r="AK403" s="10">
        <v>219.63</v>
      </c>
      <c r="AL403" s="10">
        <v>397</v>
      </c>
      <c r="AM403">
        <v>397</v>
      </c>
    </row>
    <row r="404" spans="1:39" x14ac:dyDescent="0.25">
      <c r="A404" s="10" t="s">
        <v>391</v>
      </c>
      <c r="B404" s="10">
        <v>398</v>
      </c>
      <c r="C404" s="10" t="s">
        <v>478</v>
      </c>
      <c r="D404" s="10" t="s">
        <v>688</v>
      </c>
      <c r="E404" s="10" t="s">
        <v>367</v>
      </c>
      <c r="F404" s="10">
        <v>2</v>
      </c>
      <c r="G404" s="10">
        <v>218.42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95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123.42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109.21</v>
      </c>
      <c r="AK404" s="10">
        <v>218.42</v>
      </c>
      <c r="AL404" s="10">
        <v>398</v>
      </c>
      <c r="AM404">
        <v>398</v>
      </c>
    </row>
    <row r="405" spans="1:39" x14ac:dyDescent="0.25">
      <c r="A405" s="10" t="s">
        <v>391</v>
      </c>
      <c r="B405" s="10">
        <v>399</v>
      </c>
      <c r="C405" s="10" t="s">
        <v>161</v>
      </c>
      <c r="D405" s="10" t="s">
        <v>758</v>
      </c>
      <c r="E405" s="10" t="s">
        <v>357</v>
      </c>
      <c r="F405" s="10">
        <v>2</v>
      </c>
      <c r="G405" s="10">
        <v>218.27</v>
      </c>
      <c r="H405" s="10">
        <v>87.5</v>
      </c>
      <c r="I405" s="10">
        <v>130.77000000000001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109.14</v>
      </c>
      <c r="AK405" s="10">
        <v>218.27</v>
      </c>
      <c r="AL405" s="10">
        <v>399</v>
      </c>
      <c r="AM405">
        <v>399</v>
      </c>
    </row>
    <row r="406" spans="1:39" x14ac:dyDescent="0.25">
      <c r="A406" s="10" t="s">
        <v>391</v>
      </c>
      <c r="B406" s="10">
        <v>400</v>
      </c>
      <c r="C406" s="10" t="s">
        <v>152</v>
      </c>
      <c r="D406" s="10" t="s">
        <v>237</v>
      </c>
      <c r="E406" s="10" t="s">
        <v>361</v>
      </c>
      <c r="F406" s="10">
        <v>2</v>
      </c>
      <c r="G406" s="10">
        <v>217.4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117.4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100</v>
      </c>
      <c r="AH406" s="10">
        <v>0</v>
      </c>
      <c r="AI406" s="10">
        <v>0</v>
      </c>
      <c r="AJ406" s="10">
        <v>108.7</v>
      </c>
      <c r="AK406" s="10">
        <v>217.4</v>
      </c>
      <c r="AL406" s="10">
        <v>400</v>
      </c>
      <c r="AM406">
        <v>400</v>
      </c>
    </row>
    <row r="407" spans="1:39" x14ac:dyDescent="0.25">
      <c r="A407" s="10" t="s">
        <v>392</v>
      </c>
      <c r="B407" s="10">
        <v>401</v>
      </c>
      <c r="C407" s="10" t="s">
        <v>269</v>
      </c>
      <c r="D407" s="10" t="s">
        <v>446</v>
      </c>
      <c r="E407" s="10" t="s">
        <v>417</v>
      </c>
      <c r="F407" s="10">
        <v>2</v>
      </c>
      <c r="G407" s="10">
        <v>216.77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107.1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109.67</v>
      </c>
      <c r="AH407" s="10">
        <v>0</v>
      </c>
      <c r="AI407" s="10">
        <v>0</v>
      </c>
      <c r="AJ407" s="10">
        <v>108.39</v>
      </c>
      <c r="AK407" s="10">
        <v>216.77</v>
      </c>
      <c r="AL407" s="10">
        <v>401</v>
      </c>
      <c r="AM407">
        <v>401</v>
      </c>
    </row>
    <row r="408" spans="1:39" x14ac:dyDescent="0.25">
      <c r="A408" s="10" t="s">
        <v>392</v>
      </c>
      <c r="B408" s="10">
        <v>402</v>
      </c>
      <c r="C408" s="10" t="s">
        <v>543</v>
      </c>
      <c r="D408" s="10" t="s">
        <v>529</v>
      </c>
      <c r="F408" s="10">
        <v>2</v>
      </c>
      <c r="G408" s="10">
        <v>213.51</v>
      </c>
      <c r="H408" s="10">
        <v>0</v>
      </c>
      <c r="I408" s="10">
        <v>0</v>
      </c>
      <c r="J408" s="10">
        <v>0</v>
      </c>
      <c r="K408" s="10">
        <v>0</v>
      </c>
      <c r="L408" s="10">
        <v>94.44</v>
      </c>
      <c r="M408" s="10">
        <v>0</v>
      </c>
      <c r="N408" s="10">
        <v>0</v>
      </c>
      <c r="O408" s="10">
        <v>119.07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106.76</v>
      </c>
      <c r="AK408" s="10">
        <v>213.51</v>
      </c>
      <c r="AL408" s="10">
        <v>402</v>
      </c>
      <c r="AM408">
        <v>402</v>
      </c>
    </row>
    <row r="409" spans="1:39" x14ac:dyDescent="0.25">
      <c r="A409" s="10" t="s">
        <v>391</v>
      </c>
      <c r="B409" s="10">
        <v>403</v>
      </c>
      <c r="C409" s="10" t="s">
        <v>859</v>
      </c>
      <c r="D409" s="10" t="s">
        <v>221</v>
      </c>
      <c r="E409" s="10" t="s">
        <v>417</v>
      </c>
      <c r="F409" s="10">
        <v>2</v>
      </c>
      <c r="G409" s="10">
        <v>212.71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82.14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130.57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106.36</v>
      </c>
      <c r="AK409" s="10">
        <v>212.71</v>
      </c>
      <c r="AL409" s="10">
        <v>403</v>
      </c>
      <c r="AM409">
        <v>403</v>
      </c>
    </row>
    <row r="410" spans="1:39" x14ac:dyDescent="0.25">
      <c r="A410" s="10" t="s">
        <v>391</v>
      </c>
      <c r="B410" s="10">
        <v>404</v>
      </c>
      <c r="C410" s="10" t="s">
        <v>662</v>
      </c>
      <c r="D410" s="10" t="s">
        <v>663</v>
      </c>
      <c r="E410" s="10" t="s">
        <v>367</v>
      </c>
      <c r="F410" s="10">
        <v>2</v>
      </c>
      <c r="G410" s="10">
        <v>201.56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68.75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132.81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100.78</v>
      </c>
      <c r="AK410" s="10">
        <v>201.56</v>
      </c>
      <c r="AL410" s="10">
        <v>404</v>
      </c>
      <c r="AM410">
        <v>404</v>
      </c>
    </row>
    <row r="411" spans="1:39" x14ac:dyDescent="0.25">
      <c r="A411" s="10" t="s">
        <v>392</v>
      </c>
      <c r="B411" s="10">
        <v>406</v>
      </c>
      <c r="C411" s="10" t="s">
        <v>1259</v>
      </c>
      <c r="D411" s="10" t="s">
        <v>1260</v>
      </c>
      <c r="F411" s="10">
        <v>2</v>
      </c>
      <c r="G411" s="10">
        <v>200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100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100</v>
      </c>
      <c r="AH411" s="10">
        <v>0</v>
      </c>
      <c r="AI411" s="10">
        <v>0</v>
      </c>
      <c r="AJ411" s="10">
        <v>100</v>
      </c>
      <c r="AK411" s="10">
        <v>200</v>
      </c>
      <c r="AL411" s="10">
        <v>406</v>
      </c>
      <c r="AM411">
        <v>405</v>
      </c>
    </row>
    <row r="412" spans="1:39" x14ac:dyDescent="0.25">
      <c r="A412" s="10" t="s">
        <v>392</v>
      </c>
      <c r="B412" s="10">
        <v>407</v>
      </c>
      <c r="C412" s="10" t="s">
        <v>1262</v>
      </c>
      <c r="D412" s="10" t="s">
        <v>1263</v>
      </c>
      <c r="F412" s="10">
        <v>2</v>
      </c>
      <c r="G412" s="10">
        <v>200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100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100</v>
      </c>
      <c r="AH412" s="10">
        <v>0</v>
      </c>
      <c r="AI412" s="10">
        <v>0</v>
      </c>
      <c r="AJ412" s="10">
        <v>100</v>
      </c>
      <c r="AK412" s="10">
        <v>200</v>
      </c>
      <c r="AL412" s="10">
        <v>407</v>
      </c>
      <c r="AM412">
        <v>406</v>
      </c>
    </row>
    <row r="413" spans="1:39" x14ac:dyDescent="0.25">
      <c r="A413" s="10" t="s">
        <v>391</v>
      </c>
      <c r="B413" s="10">
        <v>405</v>
      </c>
      <c r="C413" s="10" t="s">
        <v>1261</v>
      </c>
      <c r="D413" s="10" t="s">
        <v>133</v>
      </c>
      <c r="E413" s="10" t="s">
        <v>358</v>
      </c>
      <c r="F413" s="10">
        <v>2</v>
      </c>
      <c r="G413" s="10">
        <v>200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100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100</v>
      </c>
      <c r="AH413" s="10">
        <v>0</v>
      </c>
      <c r="AI413" s="10">
        <v>0</v>
      </c>
      <c r="AJ413" s="10">
        <v>100</v>
      </c>
      <c r="AK413" s="10">
        <v>200</v>
      </c>
      <c r="AL413" s="10">
        <v>405</v>
      </c>
      <c r="AM413">
        <v>407</v>
      </c>
    </row>
    <row r="414" spans="1:39" x14ac:dyDescent="0.25">
      <c r="A414" s="10" t="s">
        <v>391</v>
      </c>
      <c r="B414" s="10">
        <v>408</v>
      </c>
      <c r="C414" s="10" t="s">
        <v>312</v>
      </c>
      <c r="D414" s="10" t="s">
        <v>111</v>
      </c>
      <c r="E414" s="10" t="s">
        <v>367</v>
      </c>
      <c r="F414" s="10">
        <v>2</v>
      </c>
      <c r="G414" s="10">
        <v>198.6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120.82</v>
      </c>
      <c r="W414" s="10">
        <v>77.78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99.3</v>
      </c>
      <c r="AK414" s="10">
        <v>198.6</v>
      </c>
      <c r="AL414" s="10">
        <v>408</v>
      </c>
      <c r="AM414">
        <v>408</v>
      </c>
    </row>
    <row r="415" spans="1:39" x14ac:dyDescent="0.25">
      <c r="A415" s="10" t="s">
        <v>391</v>
      </c>
      <c r="B415" s="10">
        <v>409</v>
      </c>
      <c r="C415" s="10" t="s">
        <v>852</v>
      </c>
      <c r="D415" s="10" t="s">
        <v>35</v>
      </c>
      <c r="E415" s="10" t="s">
        <v>853</v>
      </c>
      <c r="F415" s="10">
        <v>2</v>
      </c>
      <c r="G415" s="10">
        <v>192.58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96.43</v>
      </c>
      <c r="R415" s="10">
        <v>0</v>
      </c>
      <c r="S415" s="10">
        <v>0</v>
      </c>
      <c r="T415" s="10">
        <v>0</v>
      </c>
      <c r="U415" s="10">
        <v>0</v>
      </c>
      <c r="V415" s="10">
        <v>96.15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96.29</v>
      </c>
      <c r="AK415" s="10">
        <v>192.58</v>
      </c>
      <c r="AL415" s="10">
        <v>409</v>
      </c>
      <c r="AM415">
        <v>409</v>
      </c>
    </row>
    <row r="416" spans="1:39" x14ac:dyDescent="0.25">
      <c r="A416" s="10" t="s">
        <v>391</v>
      </c>
      <c r="B416" s="10">
        <v>410</v>
      </c>
      <c r="C416" s="10" t="s">
        <v>796</v>
      </c>
      <c r="D416" s="10" t="s">
        <v>797</v>
      </c>
      <c r="E416" s="10" t="s">
        <v>798</v>
      </c>
      <c r="F416" s="10">
        <v>2</v>
      </c>
      <c r="G416" s="10">
        <v>189.21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128.5</v>
      </c>
      <c r="P416" s="10">
        <v>0</v>
      </c>
      <c r="Q416" s="10">
        <v>60.71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94.61</v>
      </c>
      <c r="AK416" s="10">
        <v>189.21</v>
      </c>
      <c r="AL416" s="10">
        <v>410</v>
      </c>
      <c r="AM416">
        <v>410</v>
      </c>
    </row>
    <row r="417" spans="1:39" x14ac:dyDescent="0.25">
      <c r="A417" s="10" t="s">
        <v>391</v>
      </c>
      <c r="B417" s="10">
        <v>411</v>
      </c>
      <c r="C417" s="10" t="s">
        <v>261</v>
      </c>
      <c r="D417" s="10" t="s">
        <v>183</v>
      </c>
      <c r="E417" s="10" t="s">
        <v>388</v>
      </c>
      <c r="F417" s="10">
        <v>2</v>
      </c>
      <c r="G417" s="10">
        <v>180.42</v>
      </c>
      <c r="H417" s="10">
        <v>50</v>
      </c>
      <c r="I417" s="10">
        <v>0</v>
      </c>
      <c r="J417" s="10">
        <v>130.41999999999999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90.21</v>
      </c>
      <c r="AK417" s="10">
        <v>180.42</v>
      </c>
      <c r="AL417" s="10">
        <v>411</v>
      </c>
      <c r="AM417">
        <v>411</v>
      </c>
    </row>
    <row r="418" spans="1:39" x14ac:dyDescent="0.25">
      <c r="A418" s="10" t="s">
        <v>391</v>
      </c>
      <c r="B418" s="10">
        <v>412</v>
      </c>
      <c r="C418" s="10" t="s">
        <v>218</v>
      </c>
      <c r="D418" s="10" t="s">
        <v>29</v>
      </c>
      <c r="E418" s="10" t="s">
        <v>417</v>
      </c>
      <c r="F418" s="10">
        <v>2</v>
      </c>
      <c r="G418" s="10">
        <v>180.08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50</v>
      </c>
      <c r="S418" s="10">
        <v>0</v>
      </c>
      <c r="T418" s="10">
        <v>0</v>
      </c>
      <c r="U418" s="10">
        <v>0</v>
      </c>
      <c r="V418" s="10">
        <v>0</v>
      </c>
      <c r="W418" s="10">
        <v>130.08000000000001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90.04</v>
      </c>
      <c r="AK418" s="10">
        <v>180.08</v>
      </c>
      <c r="AL418" s="10">
        <v>412</v>
      </c>
      <c r="AM418">
        <v>412</v>
      </c>
    </row>
    <row r="419" spans="1:39" x14ac:dyDescent="0.25">
      <c r="A419" s="10" t="s">
        <v>391</v>
      </c>
      <c r="B419" s="10">
        <v>413</v>
      </c>
      <c r="C419" s="10" t="s">
        <v>516</v>
      </c>
      <c r="D419" s="10" t="s">
        <v>517</v>
      </c>
      <c r="E419" s="10" t="s">
        <v>360</v>
      </c>
      <c r="F419" s="10">
        <v>2</v>
      </c>
      <c r="G419" s="10">
        <v>177.21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50</v>
      </c>
      <c r="U419" s="10">
        <v>0</v>
      </c>
      <c r="V419" s="10">
        <v>0</v>
      </c>
      <c r="W419" s="10">
        <v>0</v>
      </c>
      <c r="X419" s="10">
        <v>0</v>
      </c>
      <c r="Y419" s="10">
        <v>127.21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88.61</v>
      </c>
      <c r="AK419" s="10">
        <v>177.21</v>
      </c>
      <c r="AL419" s="10">
        <v>413</v>
      </c>
      <c r="AM419">
        <v>413</v>
      </c>
    </row>
    <row r="420" spans="1:39" x14ac:dyDescent="0.25">
      <c r="A420" s="10" t="s">
        <v>391</v>
      </c>
      <c r="B420" s="10">
        <v>414</v>
      </c>
      <c r="C420" s="10" t="s">
        <v>604</v>
      </c>
      <c r="D420" s="10" t="s">
        <v>59</v>
      </c>
      <c r="E420" s="10" t="s">
        <v>605</v>
      </c>
      <c r="F420" s="10">
        <v>2</v>
      </c>
      <c r="G420" s="10">
        <v>176.57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50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126.57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88.29</v>
      </c>
      <c r="AK420" s="10">
        <v>176.57</v>
      </c>
      <c r="AL420" s="10">
        <v>414</v>
      </c>
      <c r="AM420">
        <v>414</v>
      </c>
    </row>
    <row r="421" spans="1:39" x14ac:dyDescent="0.25">
      <c r="A421" s="10" t="s">
        <v>391</v>
      </c>
      <c r="B421" s="10">
        <v>415</v>
      </c>
      <c r="C421" s="10" t="s">
        <v>338</v>
      </c>
      <c r="D421" s="10" t="s">
        <v>342</v>
      </c>
      <c r="E421" s="10" t="s">
        <v>363</v>
      </c>
      <c r="F421" s="10">
        <v>2</v>
      </c>
      <c r="G421" s="10">
        <v>170.71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50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120.71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85.36</v>
      </c>
      <c r="AK421" s="10">
        <v>170.71</v>
      </c>
      <c r="AL421" s="10">
        <v>415</v>
      </c>
      <c r="AM421">
        <v>415</v>
      </c>
    </row>
    <row r="422" spans="1:39" x14ac:dyDescent="0.25">
      <c r="A422" s="10" t="s">
        <v>392</v>
      </c>
      <c r="B422" s="10">
        <v>416</v>
      </c>
      <c r="C422" s="10" t="s">
        <v>995</v>
      </c>
      <c r="D422" s="10" t="s">
        <v>996</v>
      </c>
      <c r="E422" s="10" t="s">
        <v>364</v>
      </c>
      <c r="F422" s="10">
        <v>2</v>
      </c>
      <c r="G422" s="10">
        <v>164.11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104.11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60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82.06</v>
      </c>
      <c r="AK422" s="10">
        <v>164.11</v>
      </c>
      <c r="AL422" s="10">
        <v>416</v>
      </c>
      <c r="AM422">
        <v>416</v>
      </c>
    </row>
    <row r="423" spans="1:39" x14ac:dyDescent="0.25">
      <c r="A423" s="10" t="s">
        <v>391</v>
      </c>
      <c r="B423" s="10">
        <v>417</v>
      </c>
      <c r="C423" s="10" t="s">
        <v>694</v>
      </c>
      <c r="D423" s="10" t="s">
        <v>221</v>
      </c>
      <c r="E423" s="10" t="s">
        <v>357</v>
      </c>
      <c r="F423" s="10">
        <v>2</v>
      </c>
      <c r="G423" s="10">
        <v>161.77000000000001</v>
      </c>
      <c r="H423" s="10">
        <v>91.18</v>
      </c>
      <c r="I423" s="10">
        <v>0</v>
      </c>
      <c r="J423" s="10">
        <v>0</v>
      </c>
      <c r="K423" s="10">
        <v>0</v>
      </c>
      <c r="L423" s="10">
        <v>70.59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80.89</v>
      </c>
      <c r="AK423" s="10">
        <v>161.77000000000001</v>
      </c>
      <c r="AL423" s="10">
        <v>417</v>
      </c>
      <c r="AM423">
        <v>417</v>
      </c>
    </row>
    <row r="424" spans="1:39" x14ac:dyDescent="0.25">
      <c r="A424" s="10" t="s">
        <v>391</v>
      </c>
      <c r="B424" s="10">
        <v>418</v>
      </c>
      <c r="C424" s="10" t="s">
        <v>175</v>
      </c>
      <c r="D424" s="10" t="s">
        <v>696</v>
      </c>
      <c r="E424" s="10" t="s">
        <v>367</v>
      </c>
      <c r="F424" s="10">
        <v>1</v>
      </c>
      <c r="G424" s="10">
        <v>155.71</v>
      </c>
      <c r="H424" s="10">
        <v>0</v>
      </c>
      <c r="I424" s="10">
        <v>155.71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155.71</v>
      </c>
      <c r="AK424" s="10">
        <v>155.71</v>
      </c>
      <c r="AL424" s="10">
        <v>418</v>
      </c>
      <c r="AM424">
        <v>418</v>
      </c>
    </row>
    <row r="425" spans="1:39" x14ac:dyDescent="0.25">
      <c r="A425" s="10" t="s">
        <v>391</v>
      </c>
      <c r="B425" s="10">
        <v>419</v>
      </c>
      <c r="C425" s="10" t="s">
        <v>106</v>
      </c>
      <c r="D425" s="10" t="s">
        <v>24</v>
      </c>
      <c r="E425" s="10" t="s">
        <v>367</v>
      </c>
      <c r="F425" s="10">
        <v>1</v>
      </c>
      <c r="G425" s="10">
        <v>154.82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154.82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154.82</v>
      </c>
      <c r="AK425" s="10">
        <v>154.82</v>
      </c>
      <c r="AL425" s="10">
        <v>419</v>
      </c>
      <c r="AM425">
        <v>419</v>
      </c>
    </row>
    <row r="426" spans="1:39" x14ac:dyDescent="0.25">
      <c r="A426" s="10" t="s">
        <v>391</v>
      </c>
      <c r="B426" s="10">
        <v>420</v>
      </c>
      <c r="C426" s="10" t="s">
        <v>994</v>
      </c>
      <c r="D426" s="10" t="s">
        <v>212</v>
      </c>
      <c r="E426" s="10" t="s">
        <v>417</v>
      </c>
      <c r="F426" s="10">
        <v>1</v>
      </c>
      <c r="G426" s="10">
        <v>154.02000000000001</v>
      </c>
      <c r="H426" s="10">
        <v>0</v>
      </c>
      <c r="I426" s="10">
        <v>0</v>
      </c>
      <c r="J426" s="10">
        <v>0</v>
      </c>
      <c r="K426" s="10">
        <v>154.02000000000001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154.02000000000001</v>
      </c>
      <c r="AK426" s="10">
        <v>154.02000000000001</v>
      </c>
      <c r="AL426" s="10">
        <v>420</v>
      </c>
      <c r="AM426">
        <v>420</v>
      </c>
    </row>
    <row r="427" spans="1:39" x14ac:dyDescent="0.25">
      <c r="A427" s="10" t="s">
        <v>391</v>
      </c>
      <c r="B427" s="10">
        <v>421</v>
      </c>
      <c r="C427" s="10" t="s">
        <v>993</v>
      </c>
      <c r="D427" s="10" t="s">
        <v>661</v>
      </c>
      <c r="E427" s="10" t="s">
        <v>359</v>
      </c>
      <c r="F427" s="10">
        <v>1</v>
      </c>
      <c r="G427" s="10">
        <v>153.81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153.81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153.81</v>
      </c>
      <c r="AK427" s="10">
        <v>153.81</v>
      </c>
      <c r="AL427" s="10">
        <v>421</v>
      </c>
      <c r="AM427">
        <v>421</v>
      </c>
    </row>
    <row r="428" spans="1:39" x14ac:dyDescent="0.25">
      <c r="A428" s="10" t="s">
        <v>391</v>
      </c>
      <c r="B428" s="10">
        <v>422</v>
      </c>
      <c r="C428" s="10" t="s">
        <v>20</v>
      </c>
      <c r="D428" s="10" t="s">
        <v>19</v>
      </c>
      <c r="E428" s="10" t="s">
        <v>367</v>
      </c>
      <c r="F428" s="10">
        <v>1</v>
      </c>
      <c r="G428" s="10">
        <v>152.44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152.44</v>
      </c>
      <c r="AH428" s="10">
        <v>0</v>
      </c>
      <c r="AI428" s="10">
        <v>0</v>
      </c>
      <c r="AJ428" s="10">
        <v>152.44</v>
      </c>
      <c r="AK428" s="10">
        <v>152.44</v>
      </c>
      <c r="AL428" s="10">
        <v>422</v>
      </c>
      <c r="AM428">
        <v>422</v>
      </c>
    </row>
    <row r="429" spans="1:39" x14ac:dyDescent="0.25">
      <c r="A429" s="10" t="s">
        <v>391</v>
      </c>
      <c r="B429" s="10">
        <v>423</v>
      </c>
      <c r="C429" s="10" t="s">
        <v>991</v>
      </c>
      <c r="D429" s="10" t="s">
        <v>992</v>
      </c>
      <c r="E429" s="10" t="s">
        <v>682</v>
      </c>
      <c r="F429" s="10">
        <v>1</v>
      </c>
      <c r="G429" s="10">
        <v>152.09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152.09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152.09</v>
      </c>
      <c r="AK429" s="10">
        <v>152.09</v>
      </c>
      <c r="AL429" s="10">
        <v>423</v>
      </c>
      <c r="AM429">
        <v>423</v>
      </c>
    </row>
    <row r="430" spans="1:39" x14ac:dyDescent="0.25">
      <c r="A430" s="10" t="s">
        <v>391</v>
      </c>
      <c r="B430" s="10">
        <v>424</v>
      </c>
      <c r="C430" s="10" t="s">
        <v>1279</v>
      </c>
      <c r="D430" s="10" t="s">
        <v>1280</v>
      </c>
      <c r="E430" s="10" t="s">
        <v>373</v>
      </c>
      <c r="F430" s="10">
        <v>1</v>
      </c>
      <c r="G430" s="10">
        <v>151.03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151.03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151.03</v>
      </c>
      <c r="AK430" s="10">
        <v>151.03</v>
      </c>
      <c r="AL430" s="10">
        <v>424</v>
      </c>
      <c r="AM430">
        <v>425</v>
      </c>
    </row>
    <row r="431" spans="1:39" x14ac:dyDescent="0.25">
      <c r="A431" s="10" t="s">
        <v>391</v>
      </c>
      <c r="B431" s="10">
        <v>425</v>
      </c>
      <c r="C431" s="10" t="s">
        <v>82</v>
      </c>
      <c r="D431" s="10" t="s">
        <v>990</v>
      </c>
      <c r="E431" s="10" t="s">
        <v>359</v>
      </c>
      <c r="F431" s="10">
        <v>1</v>
      </c>
      <c r="G431" s="10">
        <v>150.94</v>
      </c>
      <c r="H431" s="10">
        <v>150.94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150.94</v>
      </c>
      <c r="AK431" s="10">
        <v>150.94</v>
      </c>
      <c r="AL431" s="10">
        <v>425</v>
      </c>
      <c r="AM431">
        <v>424</v>
      </c>
    </row>
    <row r="432" spans="1:39" x14ac:dyDescent="0.25">
      <c r="A432" s="10" t="s">
        <v>391</v>
      </c>
      <c r="B432" s="10">
        <v>426</v>
      </c>
      <c r="C432" s="10" t="s">
        <v>1041</v>
      </c>
      <c r="D432" s="10" t="s">
        <v>1042</v>
      </c>
      <c r="E432" s="10" t="s">
        <v>367</v>
      </c>
      <c r="F432" s="10">
        <v>1</v>
      </c>
      <c r="G432" s="10">
        <v>150.76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150.76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150.76</v>
      </c>
      <c r="AK432" s="10">
        <v>150.76</v>
      </c>
      <c r="AL432" s="10">
        <v>426</v>
      </c>
      <c r="AM432">
        <v>426</v>
      </c>
    </row>
    <row r="433" spans="1:39" x14ac:dyDescent="0.25">
      <c r="A433" s="10" t="s">
        <v>391</v>
      </c>
      <c r="B433" s="10">
        <v>427</v>
      </c>
      <c r="C433" s="10" t="s">
        <v>481</v>
      </c>
      <c r="D433" s="10" t="s">
        <v>126</v>
      </c>
      <c r="E433" s="10" t="s">
        <v>363</v>
      </c>
      <c r="F433" s="10">
        <v>1</v>
      </c>
      <c r="G433" s="10">
        <v>150.25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150.25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150.25</v>
      </c>
      <c r="AK433" s="10">
        <v>150.25</v>
      </c>
      <c r="AL433" s="10">
        <v>427</v>
      </c>
      <c r="AM433">
        <v>427</v>
      </c>
    </row>
    <row r="434" spans="1:39" x14ac:dyDescent="0.25">
      <c r="A434" s="10" t="s">
        <v>391</v>
      </c>
      <c r="B434" s="10">
        <v>428</v>
      </c>
      <c r="C434" s="10" t="s">
        <v>1044</v>
      </c>
      <c r="D434" s="10" t="s">
        <v>278</v>
      </c>
      <c r="E434" s="10" t="s">
        <v>1045</v>
      </c>
      <c r="F434" s="10">
        <v>1</v>
      </c>
      <c r="G434" s="10">
        <v>150.1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150.1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150.1</v>
      </c>
      <c r="AK434" s="10">
        <v>150.1</v>
      </c>
      <c r="AL434" s="10">
        <v>428</v>
      </c>
      <c r="AM434">
        <v>428</v>
      </c>
    </row>
    <row r="435" spans="1:39" x14ac:dyDescent="0.25">
      <c r="A435" s="10" t="s">
        <v>391</v>
      </c>
      <c r="B435" s="10">
        <v>429</v>
      </c>
      <c r="C435" s="10" t="s">
        <v>642</v>
      </c>
      <c r="D435" s="10" t="s">
        <v>643</v>
      </c>
      <c r="E435" s="10" t="s">
        <v>363</v>
      </c>
      <c r="F435" s="10">
        <v>1</v>
      </c>
      <c r="G435" s="10">
        <v>150.09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150.09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150.09</v>
      </c>
      <c r="AK435" s="10">
        <v>150.09</v>
      </c>
      <c r="AL435" s="10">
        <v>429</v>
      </c>
      <c r="AM435">
        <v>429</v>
      </c>
    </row>
    <row r="436" spans="1:39" x14ac:dyDescent="0.25">
      <c r="A436" s="10" t="s">
        <v>391</v>
      </c>
      <c r="B436" s="10">
        <v>430</v>
      </c>
      <c r="C436" s="10" t="s">
        <v>210</v>
      </c>
      <c r="D436" s="10" t="s">
        <v>137</v>
      </c>
      <c r="E436" s="10" t="s">
        <v>367</v>
      </c>
      <c r="F436" s="10">
        <v>1</v>
      </c>
      <c r="G436" s="10">
        <v>150.02000000000001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150.02000000000001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150.02000000000001</v>
      </c>
      <c r="AK436" s="10">
        <v>150.02000000000001</v>
      </c>
      <c r="AL436" s="10">
        <v>430</v>
      </c>
      <c r="AM436">
        <v>430</v>
      </c>
    </row>
    <row r="437" spans="1:39" x14ac:dyDescent="0.25">
      <c r="A437" s="10" t="s">
        <v>391</v>
      </c>
      <c r="B437" s="10">
        <v>431</v>
      </c>
      <c r="C437" s="10" t="s">
        <v>250</v>
      </c>
      <c r="D437" s="10" t="s">
        <v>208</v>
      </c>
      <c r="E437" s="10" t="s">
        <v>358</v>
      </c>
      <c r="F437" s="10">
        <v>2</v>
      </c>
      <c r="G437" s="10">
        <v>150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50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100</v>
      </c>
      <c r="AH437" s="10">
        <v>0</v>
      </c>
      <c r="AI437" s="10">
        <v>0</v>
      </c>
      <c r="AJ437" s="10">
        <v>75</v>
      </c>
      <c r="AK437" s="10">
        <v>150</v>
      </c>
      <c r="AL437" s="10">
        <v>431</v>
      </c>
      <c r="AM437">
        <v>431</v>
      </c>
    </row>
    <row r="438" spans="1:39" x14ac:dyDescent="0.25">
      <c r="A438" s="10" t="s">
        <v>391</v>
      </c>
      <c r="B438" s="10">
        <v>432</v>
      </c>
      <c r="C438" s="10" t="s">
        <v>420</v>
      </c>
      <c r="D438" s="10" t="s">
        <v>989</v>
      </c>
      <c r="E438" s="10" t="s">
        <v>367</v>
      </c>
      <c r="F438" s="10">
        <v>1</v>
      </c>
      <c r="G438" s="10">
        <v>149.83000000000001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149.83000000000001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149.83000000000001</v>
      </c>
      <c r="AK438" s="10">
        <v>149.83000000000001</v>
      </c>
      <c r="AL438" s="10">
        <v>432</v>
      </c>
      <c r="AM438">
        <v>432</v>
      </c>
    </row>
    <row r="439" spans="1:39" x14ac:dyDescent="0.25">
      <c r="A439" s="10" t="s">
        <v>391</v>
      </c>
      <c r="B439" s="10">
        <v>433</v>
      </c>
      <c r="C439" s="10" t="s">
        <v>1207</v>
      </c>
      <c r="D439" s="10" t="s">
        <v>1281</v>
      </c>
      <c r="E439" s="10" t="s">
        <v>382</v>
      </c>
      <c r="F439" s="10">
        <v>1</v>
      </c>
      <c r="G439" s="10">
        <v>149.79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149.79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149.79</v>
      </c>
      <c r="AK439" s="10">
        <v>149.79</v>
      </c>
      <c r="AL439" s="10">
        <v>433</v>
      </c>
      <c r="AM439">
        <v>433</v>
      </c>
    </row>
    <row r="440" spans="1:39" x14ac:dyDescent="0.25">
      <c r="A440" s="10" t="s">
        <v>711</v>
      </c>
      <c r="B440" s="10">
        <v>434</v>
      </c>
      <c r="C440" s="10" t="s">
        <v>1306</v>
      </c>
      <c r="D440" s="10" t="s">
        <v>1307</v>
      </c>
      <c r="E440" s="10" t="s">
        <v>367</v>
      </c>
      <c r="F440" s="10">
        <v>1</v>
      </c>
      <c r="G440" s="10">
        <v>149.77000000000001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149.77000000000001</v>
      </c>
      <c r="AF440" s="10">
        <v>0</v>
      </c>
      <c r="AG440" s="10">
        <v>0</v>
      </c>
      <c r="AH440" s="10">
        <v>0</v>
      </c>
      <c r="AI440" s="10">
        <v>0</v>
      </c>
      <c r="AJ440" s="10">
        <v>149.77000000000001</v>
      </c>
      <c r="AK440" s="10">
        <v>149.77000000000001</v>
      </c>
      <c r="AL440" s="10">
        <v>434</v>
      </c>
      <c r="AM440">
        <v>434</v>
      </c>
    </row>
    <row r="441" spans="1:39" x14ac:dyDescent="0.25">
      <c r="A441" s="10" t="s">
        <v>391</v>
      </c>
      <c r="B441" s="10">
        <v>435</v>
      </c>
      <c r="C441" s="10" t="s">
        <v>621</v>
      </c>
      <c r="D441" s="10" t="s">
        <v>622</v>
      </c>
      <c r="E441" s="10" t="s">
        <v>362</v>
      </c>
      <c r="F441" s="10">
        <v>1</v>
      </c>
      <c r="G441" s="10">
        <v>149.76</v>
      </c>
      <c r="H441" s="10">
        <v>0</v>
      </c>
      <c r="I441" s="10">
        <v>0</v>
      </c>
      <c r="J441" s="10">
        <v>149.76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149.76</v>
      </c>
      <c r="AK441" s="10">
        <v>149.76</v>
      </c>
      <c r="AL441" s="10">
        <v>435</v>
      </c>
      <c r="AM441">
        <v>435</v>
      </c>
    </row>
    <row r="442" spans="1:39" x14ac:dyDescent="0.25">
      <c r="A442" s="10" t="s">
        <v>391</v>
      </c>
      <c r="B442" s="10">
        <v>438</v>
      </c>
      <c r="C442" s="10" t="s">
        <v>1046</v>
      </c>
      <c r="D442" s="10" t="s">
        <v>1047</v>
      </c>
      <c r="E442" s="10" t="s">
        <v>370</v>
      </c>
      <c r="F442" s="10">
        <v>1</v>
      </c>
      <c r="G442" s="10">
        <v>149.68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149.68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149.68</v>
      </c>
      <c r="AK442" s="10">
        <v>149.68</v>
      </c>
      <c r="AL442" s="10">
        <v>436</v>
      </c>
      <c r="AM442">
        <v>436</v>
      </c>
    </row>
    <row r="443" spans="1:39" x14ac:dyDescent="0.25">
      <c r="A443" s="10" t="s">
        <v>391</v>
      </c>
      <c r="B443" s="10">
        <v>436</v>
      </c>
      <c r="C443" s="10" t="s">
        <v>218</v>
      </c>
      <c r="D443" s="10" t="s">
        <v>715</v>
      </c>
      <c r="E443" s="10" t="s">
        <v>417</v>
      </c>
      <c r="F443" s="10">
        <v>1</v>
      </c>
      <c r="G443" s="10">
        <v>149.68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149.68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149.68</v>
      </c>
      <c r="AK443" s="10">
        <v>149.68</v>
      </c>
      <c r="AL443" s="10">
        <v>438</v>
      </c>
      <c r="AM443">
        <v>437</v>
      </c>
    </row>
    <row r="444" spans="1:39" x14ac:dyDescent="0.25">
      <c r="A444" s="10" t="s">
        <v>391</v>
      </c>
      <c r="B444" s="10">
        <v>437</v>
      </c>
      <c r="C444" s="10" t="s">
        <v>1048</v>
      </c>
      <c r="D444" s="10" t="s">
        <v>769</v>
      </c>
      <c r="E444" s="10" t="s">
        <v>1049</v>
      </c>
      <c r="F444" s="10">
        <v>1</v>
      </c>
      <c r="G444" s="10">
        <v>149.68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149.68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149.68</v>
      </c>
      <c r="AK444" s="10">
        <v>149.68</v>
      </c>
      <c r="AL444" s="10">
        <v>437</v>
      </c>
      <c r="AM444">
        <v>438</v>
      </c>
    </row>
    <row r="445" spans="1:39" x14ac:dyDescent="0.25">
      <c r="A445" s="10" t="s">
        <v>391</v>
      </c>
      <c r="B445" s="10">
        <v>439</v>
      </c>
      <c r="C445" s="10" t="s">
        <v>1050</v>
      </c>
      <c r="D445" s="10" t="s">
        <v>665</v>
      </c>
      <c r="E445" s="10" t="s">
        <v>357</v>
      </c>
      <c r="F445" s="10">
        <v>1</v>
      </c>
      <c r="G445" s="10">
        <v>149.65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149.65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149.65</v>
      </c>
      <c r="AK445" s="10">
        <v>149.65</v>
      </c>
      <c r="AL445" s="10">
        <v>439</v>
      </c>
      <c r="AM445">
        <v>439</v>
      </c>
    </row>
    <row r="446" spans="1:39" x14ac:dyDescent="0.25">
      <c r="A446" s="10" t="s">
        <v>391</v>
      </c>
      <c r="B446" s="10">
        <v>440</v>
      </c>
      <c r="C446" s="10" t="s">
        <v>1053</v>
      </c>
      <c r="D446" s="10" t="s">
        <v>1054</v>
      </c>
      <c r="E446" s="10" t="s">
        <v>367</v>
      </c>
      <c r="F446" s="10">
        <v>1</v>
      </c>
      <c r="G446" s="10">
        <v>148.80000000000001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148.80000000000001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148.80000000000001</v>
      </c>
      <c r="AK446" s="10">
        <v>148.80000000000001</v>
      </c>
      <c r="AL446" s="10">
        <v>440</v>
      </c>
      <c r="AM446">
        <v>440</v>
      </c>
    </row>
    <row r="447" spans="1:39" x14ac:dyDescent="0.25">
      <c r="A447" s="10" t="s">
        <v>391</v>
      </c>
      <c r="B447" s="10">
        <v>441</v>
      </c>
      <c r="C447" s="10" t="s">
        <v>1056</v>
      </c>
      <c r="D447" s="10" t="s">
        <v>1057</v>
      </c>
      <c r="E447" s="10" t="s">
        <v>367</v>
      </c>
      <c r="F447" s="10">
        <v>1</v>
      </c>
      <c r="G447" s="10">
        <v>148.69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148.69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148.69</v>
      </c>
      <c r="AK447" s="10">
        <v>148.69</v>
      </c>
      <c r="AL447" s="10">
        <v>441</v>
      </c>
      <c r="AM447">
        <v>441</v>
      </c>
    </row>
    <row r="448" spans="1:39" x14ac:dyDescent="0.25">
      <c r="A448" s="10" t="s">
        <v>392</v>
      </c>
      <c r="B448" s="10">
        <v>442</v>
      </c>
      <c r="C448" s="10" t="s">
        <v>1055</v>
      </c>
      <c r="D448" s="10" t="s">
        <v>634</v>
      </c>
      <c r="E448" s="10" t="s">
        <v>367</v>
      </c>
      <c r="F448" s="10">
        <v>1</v>
      </c>
      <c r="G448" s="10">
        <v>148.69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148.69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148.69</v>
      </c>
      <c r="AK448" s="10">
        <v>148.69</v>
      </c>
      <c r="AL448" s="10">
        <v>442</v>
      </c>
      <c r="AM448">
        <v>442</v>
      </c>
    </row>
    <row r="449" spans="1:39" x14ac:dyDescent="0.25">
      <c r="A449" s="10" t="s">
        <v>391</v>
      </c>
      <c r="B449" s="10">
        <v>443</v>
      </c>
      <c r="C449" s="10" t="s">
        <v>646</v>
      </c>
      <c r="D449" s="10" t="s">
        <v>647</v>
      </c>
      <c r="E449" s="10" t="s">
        <v>367</v>
      </c>
      <c r="F449" s="10">
        <v>1</v>
      </c>
      <c r="G449" s="10">
        <v>148.66999999999999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148.66999999999999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148.66999999999999</v>
      </c>
      <c r="AK449" s="10">
        <v>148.66999999999999</v>
      </c>
      <c r="AL449" s="10">
        <v>443</v>
      </c>
      <c r="AM449">
        <v>443</v>
      </c>
    </row>
    <row r="450" spans="1:39" x14ac:dyDescent="0.25">
      <c r="A450" s="10" t="s">
        <v>391</v>
      </c>
      <c r="B450" s="10">
        <v>444</v>
      </c>
      <c r="C450" s="10" t="s">
        <v>610</v>
      </c>
      <c r="D450" s="10" t="s">
        <v>625</v>
      </c>
      <c r="E450" s="10" t="s">
        <v>367</v>
      </c>
      <c r="F450" s="10">
        <v>1</v>
      </c>
      <c r="G450" s="10">
        <v>148.59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148.59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148.59</v>
      </c>
      <c r="AK450" s="10">
        <v>148.59</v>
      </c>
      <c r="AL450" s="10">
        <v>444</v>
      </c>
      <c r="AM450">
        <v>444</v>
      </c>
    </row>
    <row r="451" spans="1:39" x14ac:dyDescent="0.25">
      <c r="A451" s="10" t="s">
        <v>391</v>
      </c>
      <c r="B451" s="10">
        <v>445</v>
      </c>
      <c r="C451" s="10" t="s">
        <v>448</v>
      </c>
      <c r="D451" s="10" t="s">
        <v>449</v>
      </c>
      <c r="E451" s="10" t="s">
        <v>421</v>
      </c>
      <c r="F451" s="10">
        <v>1</v>
      </c>
      <c r="G451" s="10">
        <v>148.27000000000001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148.27000000000001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148.27000000000001</v>
      </c>
      <c r="AK451" s="10">
        <v>148.27000000000001</v>
      </c>
      <c r="AL451" s="10">
        <v>445</v>
      </c>
      <c r="AM451">
        <v>445</v>
      </c>
    </row>
    <row r="452" spans="1:39" x14ac:dyDescent="0.25">
      <c r="A452" s="10" t="s">
        <v>391</v>
      </c>
      <c r="B452" s="10">
        <v>446</v>
      </c>
      <c r="C452" s="10" t="s">
        <v>1058</v>
      </c>
      <c r="D452" s="10" t="s">
        <v>207</v>
      </c>
      <c r="E452" s="10" t="s">
        <v>370</v>
      </c>
      <c r="F452" s="10">
        <v>1</v>
      </c>
      <c r="G452" s="10">
        <v>148.13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148.13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148.13</v>
      </c>
      <c r="AK452" s="10">
        <v>148.13</v>
      </c>
      <c r="AL452" s="10">
        <v>446</v>
      </c>
      <c r="AM452">
        <v>446</v>
      </c>
    </row>
    <row r="453" spans="1:39" x14ac:dyDescent="0.25">
      <c r="A453" s="10" t="s">
        <v>391</v>
      </c>
      <c r="B453" s="10">
        <v>447</v>
      </c>
      <c r="C453" s="10" t="s">
        <v>502</v>
      </c>
      <c r="D453" s="10" t="s">
        <v>144</v>
      </c>
      <c r="E453" s="10" t="s">
        <v>361</v>
      </c>
      <c r="F453" s="10">
        <v>1</v>
      </c>
      <c r="G453" s="10">
        <v>147.96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147.96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147.96</v>
      </c>
      <c r="AK453" s="10">
        <v>147.96</v>
      </c>
      <c r="AL453" s="10">
        <v>447</v>
      </c>
      <c r="AM453">
        <v>447</v>
      </c>
    </row>
    <row r="454" spans="1:39" x14ac:dyDescent="0.25">
      <c r="A454" s="10" t="s">
        <v>391</v>
      </c>
      <c r="B454" s="10">
        <v>448</v>
      </c>
      <c r="C454" s="10" t="s">
        <v>1059</v>
      </c>
      <c r="D454" s="10" t="s">
        <v>1060</v>
      </c>
      <c r="E454" s="10" t="s">
        <v>367</v>
      </c>
      <c r="F454" s="10">
        <v>1</v>
      </c>
      <c r="G454" s="10">
        <v>147.5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147.5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147.5</v>
      </c>
      <c r="AK454" s="10">
        <v>147.5</v>
      </c>
      <c r="AL454" s="10">
        <v>448</v>
      </c>
      <c r="AM454">
        <v>448</v>
      </c>
    </row>
    <row r="455" spans="1:39" x14ac:dyDescent="0.25">
      <c r="A455" s="10" t="s">
        <v>711</v>
      </c>
      <c r="B455" s="10">
        <v>449</v>
      </c>
      <c r="C455" s="10" t="s">
        <v>956</v>
      </c>
      <c r="D455" s="10" t="s">
        <v>957</v>
      </c>
      <c r="E455" s="10" t="s">
        <v>958</v>
      </c>
      <c r="F455" s="10">
        <v>1</v>
      </c>
      <c r="G455" s="10">
        <v>147.28</v>
      </c>
      <c r="H455" s="10">
        <v>0</v>
      </c>
      <c r="I455" s="10">
        <v>147.28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147.28</v>
      </c>
      <c r="AK455" s="10">
        <v>147.28</v>
      </c>
      <c r="AL455" s="10">
        <v>449</v>
      </c>
      <c r="AM455">
        <v>449</v>
      </c>
    </row>
    <row r="456" spans="1:39" x14ac:dyDescent="0.25">
      <c r="A456" s="10" t="s">
        <v>391</v>
      </c>
      <c r="B456" s="10">
        <v>450</v>
      </c>
      <c r="C456" s="10" t="s">
        <v>1061</v>
      </c>
      <c r="D456" s="10" t="s">
        <v>76</v>
      </c>
      <c r="E456" s="10" t="s">
        <v>363</v>
      </c>
      <c r="F456" s="10">
        <v>1</v>
      </c>
      <c r="G456" s="10">
        <v>147.22999999999999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147.22999999999999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147.22999999999999</v>
      </c>
      <c r="AK456" s="10">
        <v>147.22999999999999</v>
      </c>
      <c r="AL456" s="10">
        <v>450</v>
      </c>
      <c r="AM456">
        <v>450</v>
      </c>
    </row>
    <row r="457" spans="1:39" x14ac:dyDescent="0.25">
      <c r="A457" s="10" t="s">
        <v>391</v>
      </c>
      <c r="B457" s="10">
        <v>451</v>
      </c>
      <c r="C457" s="10" t="s">
        <v>1062</v>
      </c>
      <c r="D457" s="10" t="s">
        <v>1063</v>
      </c>
      <c r="E457" s="10" t="s">
        <v>360</v>
      </c>
      <c r="F457" s="10">
        <v>1</v>
      </c>
      <c r="G457" s="10">
        <v>147.06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147.06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147.06</v>
      </c>
      <c r="AK457" s="10">
        <v>147.06</v>
      </c>
      <c r="AL457" s="10">
        <v>451</v>
      </c>
      <c r="AM457">
        <v>451</v>
      </c>
    </row>
    <row r="458" spans="1:39" x14ac:dyDescent="0.25">
      <c r="A458" s="10" t="s">
        <v>391</v>
      </c>
      <c r="B458" s="10">
        <v>452</v>
      </c>
      <c r="C458" s="10" t="s">
        <v>1064</v>
      </c>
      <c r="D458" s="10" t="s">
        <v>59</v>
      </c>
      <c r="E458" s="10" t="s">
        <v>363</v>
      </c>
      <c r="F458" s="10">
        <v>1</v>
      </c>
      <c r="G458" s="10">
        <v>147.03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147.03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147.03</v>
      </c>
      <c r="AK458" s="10">
        <v>147.03</v>
      </c>
      <c r="AL458" s="10">
        <v>452</v>
      </c>
      <c r="AM458">
        <v>453</v>
      </c>
    </row>
    <row r="459" spans="1:39" x14ac:dyDescent="0.25">
      <c r="A459" s="10" t="s">
        <v>391</v>
      </c>
      <c r="B459" s="10">
        <v>453</v>
      </c>
      <c r="C459" s="10" t="s">
        <v>953</v>
      </c>
      <c r="D459" s="10" t="s">
        <v>954</v>
      </c>
      <c r="E459" s="10" t="s">
        <v>955</v>
      </c>
      <c r="F459" s="10">
        <v>1</v>
      </c>
      <c r="G459" s="10">
        <v>146.80000000000001</v>
      </c>
      <c r="H459" s="10">
        <v>0</v>
      </c>
      <c r="I459" s="10">
        <v>0</v>
      </c>
      <c r="J459" s="10">
        <v>0</v>
      </c>
      <c r="K459" s="10">
        <v>146.80000000000001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146.80000000000001</v>
      </c>
      <c r="AK459" s="10">
        <v>146.80000000000001</v>
      </c>
      <c r="AL459" s="10">
        <v>453</v>
      </c>
      <c r="AM459">
        <v>452</v>
      </c>
    </row>
    <row r="460" spans="1:39" x14ac:dyDescent="0.25">
      <c r="A460" s="10" t="s">
        <v>391</v>
      </c>
      <c r="B460" s="10">
        <v>454</v>
      </c>
      <c r="C460" s="10" t="s">
        <v>704</v>
      </c>
      <c r="D460" s="10" t="s">
        <v>952</v>
      </c>
      <c r="E460" s="10" t="s">
        <v>367</v>
      </c>
      <c r="F460" s="10">
        <v>1</v>
      </c>
      <c r="G460" s="10">
        <v>146.72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146.72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146.72</v>
      </c>
      <c r="AK460" s="10">
        <v>146.72</v>
      </c>
      <c r="AL460" s="10">
        <v>454</v>
      </c>
      <c r="AM460">
        <v>454</v>
      </c>
    </row>
    <row r="461" spans="1:39" x14ac:dyDescent="0.25">
      <c r="A461" s="10" t="s">
        <v>391</v>
      </c>
      <c r="B461" s="10">
        <v>455</v>
      </c>
      <c r="C461" s="10" t="s">
        <v>1059</v>
      </c>
      <c r="D461" s="10" t="s">
        <v>1282</v>
      </c>
      <c r="E461" s="10" t="s">
        <v>367</v>
      </c>
      <c r="F461" s="10">
        <v>1</v>
      </c>
      <c r="G461" s="10">
        <v>146.63999999999999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146.63999999999999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146.63999999999999</v>
      </c>
      <c r="AK461" s="10">
        <v>146.63999999999999</v>
      </c>
      <c r="AL461" s="10">
        <v>455</v>
      </c>
      <c r="AM461">
        <v>455</v>
      </c>
    </row>
    <row r="462" spans="1:39" x14ac:dyDescent="0.25">
      <c r="A462" s="10" t="s">
        <v>391</v>
      </c>
      <c r="B462" s="10">
        <v>456</v>
      </c>
      <c r="C462" s="10" t="s">
        <v>1315</v>
      </c>
      <c r="D462" s="10" t="s">
        <v>1316</v>
      </c>
      <c r="E462" s="10" t="s">
        <v>383</v>
      </c>
      <c r="F462" s="10">
        <v>1</v>
      </c>
      <c r="G462" s="10">
        <v>146.52000000000001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146.52000000000001</v>
      </c>
      <c r="AH462" s="10">
        <v>0</v>
      </c>
      <c r="AI462" s="10">
        <v>0</v>
      </c>
      <c r="AJ462" s="10">
        <v>146.52000000000001</v>
      </c>
      <c r="AK462" s="10">
        <v>146.52000000000001</v>
      </c>
      <c r="AL462" s="10">
        <v>456</v>
      </c>
      <c r="AM462">
        <v>456</v>
      </c>
    </row>
    <row r="463" spans="1:39" x14ac:dyDescent="0.25">
      <c r="A463" s="10" t="s">
        <v>391</v>
      </c>
      <c r="B463" s="10">
        <v>457</v>
      </c>
      <c r="C463" s="10" t="s">
        <v>1065</v>
      </c>
      <c r="D463" s="10" t="s">
        <v>157</v>
      </c>
      <c r="E463" s="10" t="s">
        <v>417</v>
      </c>
      <c r="F463" s="10">
        <v>1</v>
      </c>
      <c r="G463" s="10">
        <v>146.49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146.49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146.49</v>
      </c>
      <c r="AK463" s="10">
        <v>146.49</v>
      </c>
      <c r="AL463" s="10">
        <v>457</v>
      </c>
      <c r="AM463">
        <v>457</v>
      </c>
    </row>
    <row r="464" spans="1:39" x14ac:dyDescent="0.25">
      <c r="A464" s="10" t="s">
        <v>391</v>
      </c>
      <c r="B464" s="10">
        <v>458</v>
      </c>
      <c r="C464" s="10" t="s">
        <v>305</v>
      </c>
      <c r="D464" s="10" t="s">
        <v>683</v>
      </c>
      <c r="E464" s="10" t="s">
        <v>359</v>
      </c>
      <c r="F464" s="10">
        <v>1</v>
      </c>
      <c r="G464" s="10">
        <v>146.19999999999999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146.19999999999999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146.19999999999999</v>
      </c>
      <c r="AK464" s="10">
        <v>146.19999999999999</v>
      </c>
      <c r="AL464" s="10">
        <v>458</v>
      </c>
      <c r="AM464">
        <v>458</v>
      </c>
    </row>
    <row r="465" spans="1:39" x14ac:dyDescent="0.25">
      <c r="A465" s="10" t="s">
        <v>391</v>
      </c>
      <c r="B465" s="10">
        <v>459</v>
      </c>
      <c r="C465" s="10" t="s">
        <v>1066</v>
      </c>
      <c r="D465" s="10" t="s">
        <v>1068</v>
      </c>
      <c r="E465" s="10" t="s">
        <v>367</v>
      </c>
      <c r="F465" s="10">
        <v>1</v>
      </c>
      <c r="G465" s="10">
        <v>145.78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145.78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145.78</v>
      </c>
      <c r="AK465" s="10">
        <v>145.78</v>
      </c>
      <c r="AL465" s="10">
        <v>459</v>
      </c>
      <c r="AM465">
        <v>459</v>
      </c>
    </row>
    <row r="466" spans="1:39" x14ac:dyDescent="0.25">
      <c r="A466" s="10" t="s">
        <v>391</v>
      </c>
      <c r="B466" s="10">
        <v>460</v>
      </c>
      <c r="C466" s="10" t="s">
        <v>644</v>
      </c>
      <c r="D466" s="10" t="s">
        <v>306</v>
      </c>
      <c r="E466" s="10" t="s">
        <v>357</v>
      </c>
      <c r="F466" s="10">
        <v>1</v>
      </c>
      <c r="G466" s="10">
        <v>145.56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145.56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145.56</v>
      </c>
      <c r="AK466" s="10">
        <v>145.56</v>
      </c>
      <c r="AL466" s="10">
        <v>460</v>
      </c>
      <c r="AM466">
        <v>461</v>
      </c>
    </row>
    <row r="467" spans="1:39" x14ac:dyDescent="0.25">
      <c r="A467" s="10" t="s">
        <v>391</v>
      </c>
      <c r="B467" s="10">
        <v>461</v>
      </c>
      <c r="C467" s="10" t="s">
        <v>243</v>
      </c>
      <c r="D467" s="10" t="s">
        <v>951</v>
      </c>
      <c r="E467" s="10" t="s">
        <v>368</v>
      </c>
      <c r="F467" s="10">
        <v>1</v>
      </c>
      <c r="G467" s="10">
        <v>145.55000000000001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145.55000000000001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145.55000000000001</v>
      </c>
      <c r="AK467" s="10">
        <v>145.55000000000001</v>
      </c>
      <c r="AL467" s="10">
        <v>461</v>
      </c>
      <c r="AM467">
        <v>460</v>
      </c>
    </row>
    <row r="468" spans="1:39" x14ac:dyDescent="0.25">
      <c r="A468" s="10" t="s">
        <v>391</v>
      </c>
      <c r="B468" s="10">
        <v>462</v>
      </c>
      <c r="C468" s="10" t="s">
        <v>949</v>
      </c>
      <c r="D468" s="10" t="s">
        <v>950</v>
      </c>
      <c r="E468" s="10" t="s">
        <v>367</v>
      </c>
      <c r="F468" s="10">
        <v>1</v>
      </c>
      <c r="G468" s="10">
        <v>145.54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145.54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145.54</v>
      </c>
      <c r="AK468" s="10">
        <v>145.54</v>
      </c>
      <c r="AL468" s="10">
        <v>462</v>
      </c>
      <c r="AM468">
        <v>462</v>
      </c>
    </row>
    <row r="469" spans="1:39" x14ac:dyDescent="0.25">
      <c r="A469" s="10" t="s">
        <v>391</v>
      </c>
      <c r="B469" s="10">
        <v>463</v>
      </c>
      <c r="C469" s="10" t="s">
        <v>1283</v>
      </c>
      <c r="D469" s="10" t="s">
        <v>1284</v>
      </c>
      <c r="E469" s="10" t="s">
        <v>450</v>
      </c>
      <c r="F469" s="10">
        <v>1</v>
      </c>
      <c r="G469" s="10">
        <v>145.05000000000001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145.05000000000001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145.05000000000001</v>
      </c>
      <c r="AK469" s="10">
        <v>145.05000000000001</v>
      </c>
      <c r="AL469" s="10">
        <v>463</v>
      </c>
      <c r="AM469">
        <v>463</v>
      </c>
    </row>
    <row r="470" spans="1:39" x14ac:dyDescent="0.25">
      <c r="A470" s="10" t="s">
        <v>391</v>
      </c>
      <c r="B470" s="10">
        <v>464</v>
      </c>
      <c r="C470" s="10" t="s">
        <v>347</v>
      </c>
      <c r="D470" s="10" t="s">
        <v>137</v>
      </c>
      <c r="E470" s="10" t="s">
        <v>380</v>
      </c>
      <c r="F470" s="10">
        <v>1</v>
      </c>
      <c r="G470" s="10">
        <v>144.83000000000001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144.83000000000001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144.83000000000001</v>
      </c>
      <c r="AK470" s="10">
        <v>144.83000000000001</v>
      </c>
      <c r="AL470" s="10">
        <v>464</v>
      </c>
      <c r="AM470">
        <v>464</v>
      </c>
    </row>
    <row r="471" spans="1:39" x14ac:dyDescent="0.25">
      <c r="A471" s="10" t="s">
        <v>391</v>
      </c>
      <c r="B471" s="10">
        <v>466</v>
      </c>
      <c r="C471" s="10" t="s">
        <v>1285</v>
      </c>
      <c r="D471" s="10" t="s">
        <v>1286</v>
      </c>
      <c r="E471" s="10" t="s">
        <v>368</v>
      </c>
      <c r="F471" s="10">
        <v>1</v>
      </c>
      <c r="G471" s="10">
        <v>144.78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144.78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144.78</v>
      </c>
      <c r="AK471" s="10">
        <v>144.78</v>
      </c>
      <c r="AL471" s="10">
        <v>466</v>
      </c>
      <c r="AM471">
        <v>465</v>
      </c>
    </row>
    <row r="472" spans="1:39" x14ac:dyDescent="0.25">
      <c r="A472" s="10" t="s">
        <v>391</v>
      </c>
      <c r="B472" s="10">
        <v>465</v>
      </c>
      <c r="C472" s="10" t="s">
        <v>946</v>
      </c>
      <c r="D472" s="10" t="s">
        <v>947</v>
      </c>
      <c r="E472" s="10" t="s">
        <v>948</v>
      </c>
      <c r="F472" s="10">
        <v>1</v>
      </c>
      <c r="G472" s="10">
        <v>144.78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144.78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144.78</v>
      </c>
      <c r="AK472" s="10">
        <v>144.78</v>
      </c>
      <c r="AL472" s="10">
        <v>465</v>
      </c>
      <c r="AM472">
        <v>466</v>
      </c>
    </row>
    <row r="473" spans="1:39" x14ac:dyDescent="0.25">
      <c r="A473" s="10" t="s">
        <v>391</v>
      </c>
      <c r="B473" s="10">
        <v>467</v>
      </c>
      <c r="C473" s="10" t="s">
        <v>944</v>
      </c>
      <c r="D473" s="10" t="s">
        <v>27</v>
      </c>
      <c r="E473" s="10" t="s">
        <v>945</v>
      </c>
      <c r="F473" s="10">
        <v>1</v>
      </c>
      <c r="G473" s="10">
        <v>144.72</v>
      </c>
      <c r="H473" s="10">
        <v>0</v>
      </c>
      <c r="I473" s="10">
        <v>0</v>
      </c>
      <c r="J473" s="10">
        <v>144.72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144.72</v>
      </c>
      <c r="AK473" s="10">
        <v>144.72</v>
      </c>
      <c r="AL473" s="10">
        <v>467</v>
      </c>
      <c r="AM473">
        <v>467</v>
      </c>
    </row>
    <row r="474" spans="1:39" x14ac:dyDescent="0.25">
      <c r="A474" s="10" t="s">
        <v>391</v>
      </c>
      <c r="B474" s="10">
        <v>468</v>
      </c>
      <c r="C474" s="10" t="s">
        <v>236</v>
      </c>
      <c r="D474" s="10" t="s">
        <v>942</v>
      </c>
      <c r="E474" s="10" t="s">
        <v>943</v>
      </c>
      <c r="F474" s="10">
        <v>1</v>
      </c>
      <c r="G474" s="10">
        <v>144.06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144.06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144.06</v>
      </c>
      <c r="AK474" s="10">
        <v>144.06</v>
      </c>
      <c r="AL474" s="10">
        <v>468</v>
      </c>
      <c r="AM474">
        <v>469</v>
      </c>
    </row>
    <row r="475" spans="1:39" x14ac:dyDescent="0.25">
      <c r="A475" s="10" t="s">
        <v>391</v>
      </c>
      <c r="B475" s="10">
        <v>469</v>
      </c>
      <c r="C475" s="10" t="s">
        <v>960</v>
      </c>
      <c r="D475" s="10" t="s">
        <v>17</v>
      </c>
      <c r="E475" s="10" t="s">
        <v>380</v>
      </c>
      <c r="F475" s="10">
        <v>1</v>
      </c>
      <c r="G475" s="10">
        <v>143.62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143.62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143.62</v>
      </c>
      <c r="AK475" s="10">
        <v>143.62</v>
      </c>
      <c r="AL475" s="10">
        <v>469</v>
      </c>
      <c r="AM475">
        <v>468</v>
      </c>
    </row>
    <row r="476" spans="1:39" x14ac:dyDescent="0.25">
      <c r="A476" s="10" t="s">
        <v>391</v>
      </c>
      <c r="B476" s="10">
        <v>470</v>
      </c>
      <c r="C476" s="10" t="s">
        <v>36</v>
      </c>
      <c r="D476" s="10" t="s">
        <v>25</v>
      </c>
      <c r="E476" s="10" t="s">
        <v>566</v>
      </c>
      <c r="F476" s="10">
        <v>1</v>
      </c>
      <c r="G476" s="10">
        <v>143.57</v>
      </c>
      <c r="H476" s="10">
        <v>0</v>
      </c>
      <c r="I476" s="10">
        <v>0</v>
      </c>
      <c r="J476" s="10">
        <v>143.57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143.57</v>
      </c>
      <c r="AK476" s="10">
        <v>143.57</v>
      </c>
      <c r="AL476" s="10">
        <v>470</v>
      </c>
      <c r="AM476">
        <v>470</v>
      </c>
    </row>
    <row r="477" spans="1:39" x14ac:dyDescent="0.25">
      <c r="A477" s="10" t="s">
        <v>392</v>
      </c>
      <c r="B477" s="10">
        <v>471</v>
      </c>
      <c r="C477" s="10" t="s">
        <v>978</v>
      </c>
      <c r="D477" s="10" t="s">
        <v>649</v>
      </c>
      <c r="E477" s="10" t="s">
        <v>367</v>
      </c>
      <c r="F477" s="10">
        <v>1</v>
      </c>
      <c r="G477" s="10">
        <v>143.38999999999999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143.38999999999999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143.38999999999999</v>
      </c>
      <c r="AK477" s="10">
        <v>143.38999999999999</v>
      </c>
      <c r="AL477" s="10">
        <v>471</v>
      </c>
      <c r="AM477">
        <v>471</v>
      </c>
    </row>
    <row r="478" spans="1:39" x14ac:dyDescent="0.25">
      <c r="A478" s="10" t="s">
        <v>391</v>
      </c>
      <c r="B478" s="10">
        <v>472</v>
      </c>
      <c r="C478" s="10" t="s">
        <v>37</v>
      </c>
      <c r="D478" s="10" t="s">
        <v>151</v>
      </c>
      <c r="E478" s="10" t="s">
        <v>372</v>
      </c>
      <c r="F478" s="10">
        <v>1</v>
      </c>
      <c r="G478" s="10">
        <v>142.88999999999999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142.88999999999999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142.88999999999999</v>
      </c>
      <c r="AK478" s="10">
        <v>142.88999999999999</v>
      </c>
      <c r="AL478" s="10">
        <v>472</v>
      </c>
      <c r="AM478">
        <v>472</v>
      </c>
    </row>
    <row r="479" spans="1:39" x14ac:dyDescent="0.25">
      <c r="A479" s="10" t="s">
        <v>391</v>
      </c>
      <c r="B479" s="10">
        <v>473</v>
      </c>
      <c r="C479" s="10" t="s">
        <v>287</v>
      </c>
      <c r="D479" s="10" t="s">
        <v>1069</v>
      </c>
      <c r="E479" s="10" t="s">
        <v>923</v>
      </c>
      <c r="F479" s="10">
        <v>1</v>
      </c>
      <c r="G479" s="10">
        <v>142.81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142.81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142.81</v>
      </c>
      <c r="AK479" s="10">
        <v>142.81</v>
      </c>
      <c r="AL479" s="10">
        <v>473</v>
      </c>
      <c r="AM479">
        <v>473</v>
      </c>
    </row>
    <row r="480" spans="1:39" x14ac:dyDescent="0.25">
      <c r="A480" s="10" t="s">
        <v>391</v>
      </c>
      <c r="B480" s="10">
        <v>474</v>
      </c>
      <c r="C480" s="10" t="s">
        <v>976</v>
      </c>
      <c r="D480" s="10" t="s">
        <v>977</v>
      </c>
      <c r="E480" s="10" t="s">
        <v>362</v>
      </c>
      <c r="F480" s="10">
        <v>1</v>
      </c>
      <c r="G480" s="10">
        <v>142.78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142.78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142.78</v>
      </c>
      <c r="AK480" s="10">
        <v>142.78</v>
      </c>
      <c r="AL480" s="10">
        <v>474</v>
      </c>
      <c r="AM480">
        <v>474</v>
      </c>
    </row>
    <row r="481" spans="1:39" x14ac:dyDescent="0.25">
      <c r="A481" s="10" t="s">
        <v>391</v>
      </c>
      <c r="B481" s="10">
        <v>475</v>
      </c>
      <c r="C481" s="10" t="s">
        <v>917</v>
      </c>
      <c r="D481" s="10" t="s">
        <v>975</v>
      </c>
      <c r="E481" s="10" t="s">
        <v>367</v>
      </c>
      <c r="F481" s="10">
        <v>1</v>
      </c>
      <c r="G481" s="10">
        <v>142.69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142.69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142.69</v>
      </c>
      <c r="AK481" s="10">
        <v>142.69</v>
      </c>
      <c r="AL481" s="10">
        <v>475</v>
      </c>
      <c r="AM481">
        <v>475</v>
      </c>
    </row>
    <row r="482" spans="1:39" x14ac:dyDescent="0.25">
      <c r="A482" s="10" t="s">
        <v>391</v>
      </c>
      <c r="B482" s="10">
        <v>476</v>
      </c>
      <c r="C482" s="10" t="s">
        <v>1070</v>
      </c>
      <c r="D482" s="10" t="s">
        <v>207</v>
      </c>
      <c r="E482" s="10" t="s">
        <v>379</v>
      </c>
      <c r="F482" s="10">
        <v>1</v>
      </c>
      <c r="G482" s="10">
        <v>142.28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142.28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142.28</v>
      </c>
      <c r="AK482" s="10">
        <v>142.28</v>
      </c>
      <c r="AL482" s="10">
        <v>476</v>
      </c>
      <c r="AM482">
        <v>476</v>
      </c>
    </row>
    <row r="483" spans="1:39" x14ac:dyDescent="0.25">
      <c r="A483" s="10" t="s">
        <v>391</v>
      </c>
      <c r="B483" s="10">
        <v>477</v>
      </c>
      <c r="C483" s="10" t="s">
        <v>973</v>
      </c>
      <c r="D483" s="10" t="s">
        <v>974</v>
      </c>
      <c r="E483" s="10" t="s">
        <v>367</v>
      </c>
      <c r="F483" s="10">
        <v>1</v>
      </c>
      <c r="G483" s="10">
        <v>142.27000000000001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142.27000000000001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142.27000000000001</v>
      </c>
      <c r="AK483" s="10">
        <v>142.27000000000001</v>
      </c>
      <c r="AL483" s="10">
        <v>477</v>
      </c>
      <c r="AM483">
        <v>477</v>
      </c>
    </row>
    <row r="484" spans="1:39" x14ac:dyDescent="0.25">
      <c r="A484" s="10" t="s">
        <v>391</v>
      </c>
      <c r="B484" s="10">
        <v>478</v>
      </c>
      <c r="C484" s="10" t="s">
        <v>662</v>
      </c>
      <c r="D484" s="10" t="s">
        <v>505</v>
      </c>
      <c r="E484" s="10" t="s">
        <v>367</v>
      </c>
      <c r="F484" s="10">
        <v>1</v>
      </c>
      <c r="G484" s="10">
        <v>141.52000000000001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141.52000000000001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141.52000000000001</v>
      </c>
      <c r="AK484" s="10">
        <v>141.52000000000001</v>
      </c>
      <c r="AL484" s="10">
        <v>478</v>
      </c>
      <c r="AM484">
        <v>479</v>
      </c>
    </row>
    <row r="485" spans="1:39" x14ac:dyDescent="0.25">
      <c r="A485" s="10" t="s">
        <v>391</v>
      </c>
      <c r="B485" s="10">
        <v>479</v>
      </c>
      <c r="C485" s="10" t="s">
        <v>1071</v>
      </c>
      <c r="D485" s="10" t="s">
        <v>64</v>
      </c>
      <c r="E485" s="10" t="s">
        <v>363</v>
      </c>
      <c r="F485" s="10">
        <v>1</v>
      </c>
      <c r="G485" s="10">
        <v>140.85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140.85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140.85</v>
      </c>
      <c r="AK485" s="10">
        <v>140.85</v>
      </c>
      <c r="AL485" s="10">
        <v>479</v>
      </c>
      <c r="AM485">
        <v>478</v>
      </c>
    </row>
    <row r="486" spans="1:39" x14ac:dyDescent="0.25">
      <c r="A486" s="10" t="s">
        <v>391</v>
      </c>
      <c r="B486" s="10">
        <v>480</v>
      </c>
      <c r="C486" s="10" t="s">
        <v>968</v>
      </c>
      <c r="D486" s="10" t="s">
        <v>77</v>
      </c>
      <c r="E486" s="10" t="s">
        <v>969</v>
      </c>
      <c r="F486" s="10">
        <v>1</v>
      </c>
      <c r="G486" s="10">
        <v>139.4</v>
      </c>
      <c r="H486" s="10">
        <v>0</v>
      </c>
      <c r="I486" s="10">
        <v>139.4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139.4</v>
      </c>
      <c r="AK486" s="10">
        <v>139.4</v>
      </c>
      <c r="AL486" s="10">
        <v>480</v>
      </c>
      <c r="AM486">
        <v>480</v>
      </c>
    </row>
    <row r="487" spans="1:39" x14ac:dyDescent="0.25">
      <c r="A487" s="10" t="s">
        <v>391</v>
      </c>
      <c r="B487" s="10">
        <v>481</v>
      </c>
      <c r="C487" s="10" t="s">
        <v>156</v>
      </c>
      <c r="D487" s="10" t="s">
        <v>153</v>
      </c>
      <c r="E487" s="10" t="s">
        <v>357</v>
      </c>
      <c r="F487" s="10">
        <v>1</v>
      </c>
      <c r="G487" s="10">
        <v>139.34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139.34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139.34</v>
      </c>
      <c r="AK487" s="10">
        <v>139.34</v>
      </c>
      <c r="AL487" s="10">
        <v>481</v>
      </c>
      <c r="AM487">
        <v>481</v>
      </c>
    </row>
    <row r="488" spans="1:39" x14ac:dyDescent="0.25">
      <c r="A488" s="10" t="s">
        <v>392</v>
      </c>
      <c r="B488" s="10">
        <v>482</v>
      </c>
      <c r="C488" s="10" t="s">
        <v>966</v>
      </c>
      <c r="D488" s="10" t="s">
        <v>967</v>
      </c>
      <c r="E488" s="10" t="s">
        <v>373</v>
      </c>
      <c r="F488" s="10">
        <v>1</v>
      </c>
      <c r="G488" s="10">
        <v>138.97999999999999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138.97999999999999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138.97999999999999</v>
      </c>
      <c r="AK488" s="10">
        <v>138.97999999999999</v>
      </c>
      <c r="AL488" s="10">
        <v>482</v>
      </c>
      <c r="AM488">
        <v>483</v>
      </c>
    </row>
    <row r="489" spans="1:39" x14ac:dyDescent="0.25">
      <c r="A489" s="10" t="s">
        <v>392</v>
      </c>
      <c r="B489" s="10">
        <v>483</v>
      </c>
      <c r="C489" s="10" t="s">
        <v>701</v>
      </c>
      <c r="D489" s="10" t="s">
        <v>965</v>
      </c>
      <c r="E489" s="10" t="s">
        <v>382</v>
      </c>
      <c r="F489" s="10">
        <v>1</v>
      </c>
      <c r="G489" s="10">
        <v>138.87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138.87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138.87</v>
      </c>
      <c r="AK489" s="10">
        <v>138.87</v>
      </c>
      <c r="AL489" s="10">
        <v>483</v>
      </c>
      <c r="AM489">
        <v>482</v>
      </c>
    </row>
    <row r="490" spans="1:39" x14ac:dyDescent="0.25">
      <c r="A490" s="10" t="s">
        <v>392</v>
      </c>
      <c r="B490" s="10">
        <v>484</v>
      </c>
      <c r="C490" s="10" t="s">
        <v>448</v>
      </c>
      <c r="D490" s="10" t="s">
        <v>220</v>
      </c>
      <c r="E490" s="10" t="s">
        <v>421</v>
      </c>
      <c r="F490" s="10">
        <v>1</v>
      </c>
      <c r="G490" s="10">
        <v>138.65</v>
      </c>
      <c r="H490" s="10">
        <v>138.65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138.65</v>
      </c>
      <c r="AK490" s="10">
        <v>138.65</v>
      </c>
      <c r="AL490" s="10">
        <v>484</v>
      </c>
      <c r="AM490">
        <v>484</v>
      </c>
    </row>
    <row r="491" spans="1:39" x14ac:dyDescent="0.25">
      <c r="A491" s="10" t="s">
        <v>391</v>
      </c>
      <c r="B491" s="10">
        <v>485</v>
      </c>
      <c r="C491" s="10" t="s">
        <v>963</v>
      </c>
      <c r="D491" s="10" t="s">
        <v>964</v>
      </c>
      <c r="E491" s="10" t="s">
        <v>380</v>
      </c>
      <c r="F491" s="10">
        <v>1</v>
      </c>
      <c r="G491" s="10">
        <v>138.59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138.59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138.59</v>
      </c>
      <c r="AK491" s="10">
        <v>138.59</v>
      </c>
      <c r="AL491" s="10">
        <v>485</v>
      </c>
      <c r="AM491">
        <v>485</v>
      </c>
    </row>
    <row r="492" spans="1:39" x14ac:dyDescent="0.25">
      <c r="A492" s="10" t="s">
        <v>391</v>
      </c>
      <c r="B492" s="10">
        <v>486</v>
      </c>
      <c r="C492" s="10" t="s">
        <v>472</v>
      </c>
      <c r="D492" s="10" t="s">
        <v>114</v>
      </c>
      <c r="E492" s="10" t="s">
        <v>1287</v>
      </c>
      <c r="F492" s="10">
        <v>1</v>
      </c>
      <c r="G492" s="10">
        <v>137.46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137.46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137.46</v>
      </c>
      <c r="AK492" s="10">
        <v>137.46</v>
      </c>
      <c r="AL492" s="10">
        <v>486</v>
      </c>
      <c r="AM492">
        <v>486</v>
      </c>
    </row>
    <row r="493" spans="1:39" x14ac:dyDescent="0.25">
      <c r="A493" s="10" t="s">
        <v>391</v>
      </c>
      <c r="B493" s="10">
        <v>487</v>
      </c>
      <c r="C493" s="10" t="s">
        <v>26</v>
      </c>
      <c r="D493" s="10" t="s">
        <v>1072</v>
      </c>
      <c r="E493" s="10" t="s">
        <v>369</v>
      </c>
      <c r="F493" s="10">
        <v>1</v>
      </c>
      <c r="G493" s="10">
        <v>137.31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137.31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137.31</v>
      </c>
      <c r="AK493" s="10">
        <v>137.31</v>
      </c>
      <c r="AL493" s="10">
        <v>487</v>
      </c>
      <c r="AM493">
        <v>487</v>
      </c>
    </row>
    <row r="494" spans="1:39" x14ac:dyDescent="0.25">
      <c r="A494" s="10" t="s">
        <v>391</v>
      </c>
      <c r="B494" s="10">
        <v>488</v>
      </c>
      <c r="C494" s="10" t="s">
        <v>1073</v>
      </c>
      <c r="D494" s="10" t="s">
        <v>1074</v>
      </c>
      <c r="E494" s="10" t="s">
        <v>450</v>
      </c>
      <c r="F494" s="10">
        <v>1</v>
      </c>
      <c r="G494" s="10">
        <v>136.69999999999999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136.69999999999999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136.69999999999999</v>
      </c>
      <c r="AK494" s="10">
        <v>136.69999999999999</v>
      </c>
      <c r="AL494" s="10">
        <v>488</v>
      </c>
      <c r="AM494">
        <v>488</v>
      </c>
    </row>
    <row r="495" spans="1:39" x14ac:dyDescent="0.25">
      <c r="A495" s="10" t="s">
        <v>391</v>
      </c>
      <c r="B495" s="10">
        <v>489</v>
      </c>
      <c r="C495" s="10" t="s">
        <v>961</v>
      </c>
      <c r="D495" s="10" t="s">
        <v>962</v>
      </c>
      <c r="E495" s="10" t="s">
        <v>364</v>
      </c>
      <c r="F495" s="10">
        <v>1</v>
      </c>
      <c r="G495" s="10">
        <v>136.66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136.66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136.66</v>
      </c>
      <c r="AK495" s="10">
        <v>136.66</v>
      </c>
      <c r="AL495" s="10">
        <v>489</v>
      </c>
      <c r="AM495">
        <v>489</v>
      </c>
    </row>
    <row r="496" spans="1:39" x14ac:dyDescent="0.25">
      <c r="A496" s="10" t="s">
        <v>391</v>
      </c>
      <c r="B496" s="10">
        <v>491</v>
      </c>
      <c r="C496" s="10" t="s">
        <v>1075</v>
      </c>
      <c r="D496" s="10" t="s">
        <v>1076</v>
      </c>
      <c r="E496" s="10" t="s">
        <v>450</v>
      </c>
      <c r="F496" s="10">
        <v>1</v>
      </c>
      <c r="G496" s="10">
        <v>136.37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136.37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136.37</v>
      </c>
      <c r="AK496" s="10">
        <v>136.37</v>
      </c>
      <c r="AL496" s="10">
        <v>491</v>
      </c>
      <c r="AM496">
        <v>490</v>
      </c>
    </row>
    <row r="497" spans="1:39" x14ac:dyDescent="0.25">
      <c r="A497" s="10" t="s">
        <v>391</v>
      </c>
      <c r="B497" s="10">
        <v>490</v>
      </c>
      <c r="C497" s="10" t="s">
        <v>335</v>
      </c>
      <c r="D497" s="10" t="s">
        <v>99</v>
      </c>
      <c r="E497" s="10" t="s">
        <v>367</v>
      </c>
      <c r="F497" s="10">
        <v>1</v>
      </c>
      <c r="G497" s="10">
        <v>136.37</v>
      </c>
      <c r="H497" s="10">
        <v>0</v>
      </c>
      <c r="I497" s="10">
        <v>0</v>
      </c>
      <c r="J497" s="10">
        <v>0</v>
      </c>
      <c r="K497" s="10">
        <v>136.37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136.37</v>
      </c>
      <c r="AK497" s="10">
        <v>136.37</v>
      </c>
      <c r="AL497" s="10">
        <v>490</v>
      </c>
      <c r="AM497">
        <v>491</v>
      </c>
    </row>
    <row r="498" spans="1:39" x14ac:dyDescent="0.25">
      <c r="A498" s="10" t="s">
        <v>391</v>
      </c>
      <c r="B498" s="10">
        <v>492</v>
      </c>
      <c r="C498" s="10" t="s">
        <v>761</v>
      </c>
      <c r="D498" s="10" t="s">
        <v>212</v>
      </c>
      <c r="E498" s="10" t="s">
        <v>417</v>
      </c>
      <c r="F498" s="10">
        <v>1</v>
      </c>
      <c r="G498" s="10">
        <v>136.28</v>
      </c>
      <c r="H498" s="10">
        <v>0</v>
      </c>
      <c r="I498" s="10">
        <v>0</v>
      </c>
      <c r="J498" s="10">
        <v>136.28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136.28</v>
      </c>
      <c r="AK498" s="10">
        <v>136.28</v>
      </c>
      <c r="AL498" s="10">
        <v>492</v>
      </c>
      <c r="AM498">
        <v>492</v>
      </c>
    </row>
    <row r="499" spans="1:39" x14ac:dyDescent="0.25">
      <c r="A499" s="10" t="s">
        <v>391</v>
      </c>
      <c r="B499" s="10">
        <v>493</v>
      </c>
      <c r="C499" s="10" t="s">
        <v>1077</v>
      </c>
      <c r="D499" s="10" t="s">
        <v>208</v>
      </c>
      <c r="E499" s="10" t="s">
        <v>367</v>
      </c>
      <c r="F499" s="10">
        <v>1</v>
      </c>
      <c r="G499" s="10">
        <v>136.16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136.16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136.16</v>
      </c>
      <c r="AK499" s="10">
        <v>136.16</v>
      </c>
      <c r="AL499" s="10">
        <v>493</v>
      </c>
      <c r="AM499">
        <v>493</v>
      </c>
    </row>
    <row r="500" spans="1:39" x14ac:dyDescent="0.25">
      <c r="A500" s="10" t="s">
        <v>391</v>
      </c>
      <c r="B500" s="10">
        <v>494</v>
      </c>
      <c r="C500" s="10" t="s">
        <v>1078</v>
      </c>
      <c r="D500" s="10" t="s">
        <v>1079</v>
      </c>
      <c r="E500" s="10" t="s">
        <v>367</v>
      </c>
      <c r="F500" s="10">
        <v>1</v>
      </c>
      <c r="G500" s="10">
        <v>136.06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136.06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136.06</v>
      </c>
      <c r="AK500" s="10">
        <v>136.06</v>
      </c>
      <c r="AL500" s="10">
        <v>494</v>
      </c>
      <c r="AM500">
        <v>494</v>
      </c>
    </row>
    <row r="501" spans="1:39" x14ac:dyDescent="0.25">
      <c r="A501" s="10" t="s">
        <v>391</v>
      </c>
      <c r="B501" s="10">
        <v>495</v>
      </c>
      <c r="C501" s="10" t="s">
        <v>762</v>
      </c>
      <c r="D501" s="10" t="s">
        <v>763</v>
      </c>
      <c r="E501" s="10" t="s">
        <v>367</v>
      </c>
      <c r="F501" s="10">
        <v>1</v>
      </c>
      <c r="G501" s="10">
        <v>136.06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136.06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136.06</v>
      </c>
      <c r="AK501" s="10">
        <v>136.06</v>
      </c>
      <c r="AL501" s="10">
        <v>495</v>
      </c>
      <c r="AM501">
        <v>495</v>
      </c>
    </row>
    <row r="502" spans="1:39" x14ac:dyDescent="0.25">
      <c r="A502" s="10" t="s">
        <v>392</v>
      </c>
      <c r="B502" s="10">
        <v>496</v>
      </c>
      <c r="C502" s="10" t="s">
        <v>1080</v>
      </c>
      <c r="D502" s="10" t="s">
        <v>1081</v>
      </c>
      <c r="E502" s="10" t="s">
        <v>363</v>
      </c>
      <c r="F502" s="10">
        <v>1</v>
      </c>
      <c r="G502" s="10">
        <v>136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136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136</v>
      </c>
      <c r="AK502" s="10">
        <v>136</v>
      </c>
      <c r="AL502" s="10">
        <v>496</v>
      </c>
      <c r="AM502">
        <v>496</v>
      </c>
    </row>
    <row r="503" spans="1:39" x14ac:dyDescent="0.25">
      <c r="A503" s="10" t="s">
        <v>392</v>
      </c>
      <c r="B503" s="10">
        <v>497</v>
      </c>
      <c r="C503" s="10" t="s">
        <v>1082</v>
      </c>
      <c r="D503" s="10" t="s">
        <v>40</v>
      </c>
      <c r="E503" s="10" t="s">
        <v>373</v>
      </c>
      <c r="F503" s="10">
        <v>1</v>
      </c>
      <c r="G503" s="10">
        <v>135.78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135.78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135.78</v>
      </c>
      <c r="AK503" s="10">
        <v>135.78</v>
      </c>
      <c r="AL503" s="10">
        <v>497</v>
      </c>
      <c r="AM503">
        <v>497</v>
      </c>
    </row>
    <row r="504" spans="1:39" x14ac:dyDescent="0.25">
      <c r="A504" s="10" t="s">
        <v>391</v>
      </c>
      <c r="B504" s="10">
        <v>499</v>
      </c>
      <c r="C504" s="10" t="s">
        <v>641</v>
      </c>
      <c r="D504" s="10" t="s">
        <v>144</v>
      </c>
      <c r="E504" s="10" t="s">
        <v>380</v>
      </c>
      <c r="F504" s="10">
        <v>1</v>
      </c>
      <c r="G504" s="10">
        <v>135.44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135.44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135.44</v>
      </c>
      <c r="AK504" s="10">
        <v>135.44</v>
      </c>
      <c r="AL504" s="10">
        <v>499</v>
      </c>
      <c r="AM504">
        <v>498</v>
      </c>
    </row>
    <row r="505" spans="1:39" x14ac:dyDescent="0.25">
      <c r="A505" s="10" t="s">
        <v>391</v>
      </c>
      <c r="B505" s="10">
        <v>498</v>
      </c>
      <c r="C505" s="10" t="s">
        <v>328</v>
      </c>
      <c r="D505" s="10" t="s">
        <v>280</v>
      </c>
      <c r="E505" s="10" t="s">
        <v>370</v>
      </c>
      <c r="F505" s="10">
        <v>1</v>
      </c>
      <c r="G505" s="10">
        <v>135.44</v>
      </c>
      <c r="H505" s="10">
        <v>0</v>
      </c>
      <c r="I505" s="10">
        <v>135.44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135.44</v>
      </c>
      <c r="AK505" s="10">
        <v>135.44</v>
      </c>
      <c r="AL505" s="10">
        <v>498</v>
      </c>
      <c r="AM505">
        <v>499</v>
      </c>
    </row>
    <row r="506" spans="1:39" x14ac:dyDescent="0.25">
      <c r="A506" s="10" t="s">
        <v>391</v>
      </c>
      <c r="B506" s="10">
        <v>500</v>
      </c>
      <c r="C506" s="10" t="s">
        <v>1317</v>
      </c>
      <c r="D506" s="10" t="s">
        <v>43</v>
      </c>
      <c r="E506" s="10" t="s">
        <v>363</v>
      </c>
      <c r="F506" s="10">
        <v>1</v>
      </c>
      <c r="G506" s="10">
        <v>135.43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135.43</v>
      </c>
      <c r="AH506" s="10">
        <v>0</v>
      </c>
      <c r="AI506" s="10">
        <v>0</v>
      </c>
      <c r="AJ506" s="10">
        <v>135.43</v>
      </c>
      <c r="AK506" s="10">
        <v>135.43</v>
      </c>
      <c r="AL506" s="10">
        <v>500</v>
      </c>
      <c r="AM506">
        <v>500</v>
      </c>
    </row>
    <row r="507" spans="1:39" x14ac:dyDescent="0.25">
      <c r="A507" s="10" t="s">
        <v>391</v>
      </c>
      <c r="B507" s="10">
        <v>501</v>
      </c>
      <c r="C507" s="10" t="s">
        <v>1083</v>
      </c>
      <c r="D507" s="10" t="s">
        <v>1084</v>
      </c>
      <c r="E507" s="10" t="s">
        <v>367</v>
      </c>
      <c r="F507" s="10">
        <v>1</v>
      </c>
      <c r="G507" s="10">
        <v>135.36000000000001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135.36000000000001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135.36000000000001</v>
      </c>
      <c r="AK507" s="10">
        <v>135.36000000000001</v>
      </c>
      <c r="AL507" s="10">
        <v>501</v>
      </c>
      <c r="AM507">
        <v>501</v>
      </c>
    </row>
    <row r="508" spans="1:39" x14ac:dyDescent="0.25">
      <c r="A508" s="10" t="s">
        <v>391</v>
      </c>
      <c r="B508" s="10">
        <v>502</v>
      </c>
      <c r="C508" s="10" t="s">
        <v>89</v>
      </c>
      <c r="D508" s="10" t="s">
        <v>764</v>
      </c>
      <c r="F508" s="10">
        <v>1</v>
      </c>
      <c r="G508" s="10">
        <v>135.33000000000001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135.33000000000001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135.33000000000001</v>
      </c>
      <c r="AK508" s="10">
        <v>135.33000000000001</v>
      </c>
      <c r="AL508" s="10">
        <v>502</v>
      </c>
      <c r="AM508">
        <v>502</v>
      </c>
    </row>
    <row r="509" spans="1:39" x14ac:dyDescent="0.25">
      <c r="A509" s="10" t="s">
        <v>391</v>
      </c>
      <c r="B509" s="10">
        <v>503</v>
      </c>
      <c r="C509" s="10" t="s">
        <v>653</v>
      </c>
      <c r="D509" s="10" t="s">
        <v>765</v>
      </c>
      <c r="E509" s="10" t="s">
        <v>362</v>
      </c>
      <c r="F509" s="10">
        <v>1</v>
      </c>
      <c r="G509" s="10">
        <v>135.03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135.03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135.03</v>
      </c>
      <c r="AK509" s="10">
        <v>135.03</v>
      </c>
      <c r="AL509" s="10">
        <v>503</v>
      </c>
      <c r="AM509">
        <v>504</v>
      </c>
    </row>
    <row r="510" spans="1:39" x14ac:dyDescent="0.25">
      <c r="A510" s="10" t="s">
        <v>391</v>
      </c>
      <c r="B510" s="10">
        <v>504</v>
      </c>
      <c r="C510" s="10" t="s">
        <v>343</v>
      </c>
      <c r="D510" s="10" t="s">
        <v>306</v>
      </c>
      <c r="E510" s="10" t="s">
        <v>376</v>
      </c>
      <c r="F510" s="10">
        <v>1</v>
      </c>
      <c r="G510" s="10">
        <v>135.02000000000001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135.02000000000001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135.02000000000001</v>
      </c>
      <c r="AK510" s="10">
        <v>135.02000000000001</v>
      </c>
      <c r="AL510" s="10">
        <v>504</v>
      </c>
      <c r="AM510">
        <v>503</v>
      </c>
    </row>
    <row r="511" spans="1:39" x14ac:dyDescent="0.25">
      <c r="A511" s="10" t="s">
        <v>391</v>
      </c>
      <c r="B511" s="10">
        <v>505</v>
      </c>
      <c r="C511" s="10" t="s">
        <v>678</v>
      </c>
      <c r="D511" s="10" t="s">
        <v>679</v>
      </c>
      <c r="E511" s="10" t="s">
        <v>363</v>
      </c>
      <c r="F511" s="10">
        <v>1</v>
      </c>
      <c r="G511" s="10">
        <v>134.9</v>
      </c>
      <c r="H511" s="10">
        <v>0</v>
      </c>
      <c r="I511" s="10">
        <v>0</v>
      </c>
      <c r="J511" s="10">
        <v>0</v>
      </c>
      <c r="K511" s="10">
        <v>134.9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134.9</v>
      </c>
      <c r="AK511" s="10">
        <v>134.9</v>
      </c>
      <c r="AL511" s="10">
        <v>505</v>
      </c>
      <c r="AM511">
        <v>505</v>
      </c>
    </row>
    <row r="512" spans="1:39" x14ac:dyDescent="0.25">
      <c r="A512" s="10" t="s">
        <v>391</v>
      </c>
      <c r="B512" s="10">
        <v>506</v>
      </c>
      <c r="C512" s="10" t="s">
        <v>766</v>
      </c>
      <c r="D512" s="10" t="s">
        <v>767</v>
      </c>
      <c r="E512" s="10" t="s">
        <v>367</v>
      </c>
      <c r="F512" s="10">
        <v>1</v>
      </c>
      <c r="G512" s="10">
        <v>134.4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134.4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134.4</v>
      </c>
      <c r="AK512" s="10">
        <v>134.4</v>
      </c>
      <c r="AL512" s="10">
        <v>506</v>
      </c>
      <c r="AM512">
        <v>506</v>
      </c>
    </row>
    <row r="513" spans="1:39" x14ac:dyDescent="0.25">
      <c r="A513" s="10" t="s">
        <v>391</v>
      </c>
      <c r="B513" s="10">
        <v>507</v>
      </c>
      <c r="C513" s="10" t="s">
        <v>461</v>
      </c>
      <c r="D513" s="10" t="s">
        <v>54</v>
      </c>
      <c r="E513" s="10" t="s">
        <v>362</v>
      </c>
      <c r="F513" s="10">
        <v>1</v>
      </c>
      <c r="G513" s="10">
        <v>134.28</v>
      </c>
      <c r="H513" s="10">
        <v>134.28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134.28</v>
      </c>
      <c r="AK513" s="10">
        <v>134.28</v>
      </c>
      <c r="AL513" s="10">
        <v>507</v>
      </c>
      <c r="AM513">
        <v>507</v>
      </c>
    </row>
    <row r="514" spans="1:39" x14ac:dyDescent="0.25">
      <c r="A514" s="10" t="s">
        <v>391</v>
      </c>
      <c r="B514" s="10">
        <v>508</v>
      </c>
      <c r="C514" s="10" t="s">
        <v>768</v>
      </c>
      <c r="D514" s="10" t="s">
        <v>769</v>
      </c>
      <c r="E514" s="10" t="s">
        <v>770</v>
      </c>
      <c r="F514" s="10">
        <v>1</v>
      </c>
      <c r="G514" s="10">
        <v>134.01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134.01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134.01</v>
      </c>
      <c r="AK514" s="10">
        <v>134.01</v>
      </c>
      <c r="AL514" s="10">
        <v>508</v>
      </c>
      <c r="AM514">
        <v>508</v>
      </c>
    </row>
    <row r="515" spans="1:39" x14ac:dyDescent="0.25">
      <c r="A515" s="10" t="s">
        <v>391</v>
      </c>
      <c r="B515" s="10">
        <v>509</v>
      </c>
      <c r="C515" s="10" t="s">
        <v>1085</v>
      </c>
      <c r="D515" s="10" t="s">
        <v>622</v>
      </c>
      <c r="E515" s="10" t="s">
        <v>363</v>
      </c>
      <c r="F515" s="10">
        <v>1</v>
      </c>
      <c r="G515" s="10">
        <v>133.86000000000001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133.86000000000001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133.86000000000001</v>
      </c>
      <c r="AK515" s="10">
        <v>133.86000000000001</v>
      </c>
      <c r="AL515" s="10">
        <v>509</v>
      </c>
      <c r="AM515">
        <v>509</v>
      </c>
    </row>
    <row r="516" spans="1:39" x14ac:dyDescent="0.25">
      <c r="A516" s="10" t="s">
        <v>391</v>
      </c>
      <c r="B516" s="10">
        <v>510</v>
      </c>
      <c r="C516" s="10" t="s">
        <v>1288</v>
      </c>
      <c r="D516" s="10" t="s">
        <v>61</v>
      </c>
      <c r="E516" s="10" t="s">
        <v>383</v>
      </c>
      <c r="F516" s="10">
        <v>1</v>
      </c>
      <c r="G516" s="10">
        <v>133.85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133.85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133.85</v>
      </c>
      <c r="AK516" s="10">
        <v>133.85</v>
      </c>
      <c r="AL516" s="10">
        <v>510</v>
      </c>
      <c r="AM516">
        <v>510</v>
      </c>
    </row>
    <row r="517" spans="1:39" x14ac:dyDescent="0.25">
      <c r="A517" s="10" t="s">
        <v>391</v>
      </c>
      <c r="B517" s="10">
        <v>511</v>
      </c>
      <c r="C517" s="10" t="s">
        <v>1086</v>
      </c>
      <c r="D517" s="10" t="s">
        <v>1087</v>
      </c>
      <c r="E517" s="10" t="s">
        <v>363</v>
      </c>
      <c r="F517" s="10">
        <v>1</v>
      </c>
      <c r="G517" s="10">
        <v>133.80000000000001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133.80000000000001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133.80000000000001</v>
      </c>
      <c r="AK517" s="10">
        <v>133.80000000000001</v>
      </c>
      <c r="AL517" s="10">
        <v>511</v>
      </c>
      <c r="AM517">
        <v>511</v>
      </c>
    </row>
    <row r="518" spans="1:39" x14ac:dyDescent="0.25">
      <c r="A518" s="10" t="s">
        <v>392</v>
      </c>
      <c r="B518" s="10">
        <v>512</v>
      </c>
      <c r="C518" s="10" t="s">
        <v>20</v>
      </c>
      <c r="D518" s="10" t="s">
        <v>1067</v>
      </c>
      <c r="E518" s="10" t="s">
        <v>359</v>
      </c>
      <c r="F518" s="10">
        <v>1</v>
      </c>
      <c r="G518" s="10">
        <v>133.76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133.76</v>
      </c>
      <c r="AF518" s="10">
        <v>0</v>
      </c>
      <c r="AG518" s="10">
        <v>0</v>
      </c>
      <c r="AH518" s="10">
        <v>0</v>
      </c>
      <c r="AI518" s="10">
        <v>0</v>
      </c>
      <c r="AJ518" s="10">
        <v>133.76</v>
      </c>
      <c r="AK518" s="10">
        <v>133.76</v>
      </c>
      <c r="AL518" s="10">
        <v>512</v>
      </c>
      <c r="AM518">
        <v>512</v>
      </c>
    </row>
    <row r="519" spans="1:39" x14ac:dyDescent="0.25">
      <c r="A519" s="10" t="s">
        <v>711</v>
      </c>
      <c r="B519" s="10">
        <v>513</v>
      </c>
      <c r="C519" s="10" t="s">
        <v>1088</v>
      </c>
      <c r="D519" s="10" t="s">
        <v>1089</v>
      </c>
      <c r="E519" s="10" t="s">
        <v>948</v>
      </c>
      <c r="F519" s="10">
        <v>1</v>
      </c>
      <c r="G519" s="10">
        <v>133.56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133.56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133.56</v>
      </c>
      <c r="AK519" s="10">
        <v>133.56</v>
      </c>
      <c r="AL519" s="10">
        <v>513</v>
      </c>
      <c r="AM519">
        <v>513</v>
      </c>
    </row>
    <row r="520" spans="1:39" x14ac:dyDescent="0.25">
      <c r="A520" s="10" t="s">
        <v>392</v>
      </c>
      <c r="B520" s="10">
        <v>514</v>
      </c>
      <c r="C520" s="10" t="s">
        <v>772</v>
      </c>
      <c r="D520" s="10" t="s">
        <v>119</v>
      </c>
      <c r="E520" s="10" t="s">
        <v>568</v>
      </c>
      <c r="F520" s="10">
        <v>1</v>
      </c>
      <c r="G520" s="10">
        <v>133.5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133.5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133.5</v>
      </c>
      <c r="AK520" s="10">
        <v>133.5</v>
      </c>
      <c r="AL520" s="10">
        <v>514</v>
      </c>
      <c r="AM520">
        <v>514</v>
      </c>
    </row>
    <row r="521" spans="1:39" x14ac:dyDescent="0.25">
      <c r="A521" s="10" t="s">
        <v>392</v>
      </c>
      <c r="B521" s="10">
        <v>515</v>
      </c>
      <c r="C521" s="10" t="s">
        <v>20</v>
      </c>
      <c r="D521" s="10" t="s">
        <v>525</v>
      </c>
      <c r="E521" s="10" t="s">
        <v>357</v>
      </c>
      <c r="F521" s="10">
        <v>1</v>
      </c>
      <c r="G521" s="10">
        <v>133.46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133.46</v>
      </c>
      <c r="AF521" s="10">
        <v>0</v>
      </c>
      <c r="AG521" s="10">
        <v>0</v>
      </c>
      <c r="AH521" s="10">
        <v>0</v>
      </c>
      <c r="AI521" s="10">
        <v>0</v>
      </c>
      <c r="AJ521" s="10">
        <v>133.46</v>
      </c>
      <c r="AK521" s="10">
        <v>133.46</v>
      </c>
      <c r="AL521" s="10">
        <v>515</v>
      </c>
      <c r="AM521">
        <v>516</v>
      </c>
    </row>
    <row r="522" spans="1:39" x14ac:dyDescent="0.25">
      <c r="A522" s="10" t="s">
        <v>391</v>
      </c>
      <c r="B522" s="10">
        <v>517</v>
      </c>
      <c r="C522" s="10" t="s">
        <v>722</v>
      </c>
      <c r="D522" s="10" t="s">
        <v>773</v>
      </c>
      <c r="E522" s="10" t="s">
        <v>774</v>
      </c>
      <c r="F522" s="10">
        <v>1</v>
      </c>
      <c r="G522" s="10">
        <v>133.36000000000001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133.36000000000001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133.36000000000001</v>
      </c>
      <c r="AK522" s="10">
        <v>133.36000000000001</v>
      </c>
      <c r="AL522" s="10">
        <v>517</v>
      </c>
      <c r="AM522">
        <v>515</v>
      </c>
    </row>
    <row r="523" spans="1:39" x14ac:dyDescent="0.25">
      <c r="A523" s="10" t="s">
        <v>391</v>
      </c>
      <c r="B523" s="10">
        <v>516</v>
      </c>
      <c r="C523" s="10" t="s">
        <v>1289</v>
      </c>
      <c r="D523" s="10" t="s">
        <v>76</v>
      </c>
      <c r="E523" s="10" t="s">
        <v>421</v>
      </c>
      <c r="F523" s="10">
        <v>1</v>
      </c>
      <c r="G523" s="10">
        <v>133.36000000000001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133.36000000000001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133.36000000000001</v>
      </c>
      <c r="AK523" s="10">
        <v>133.36000000000001</v>
      </c>
      <c r="AL523" s="10">
        <v>516</v>
      </c>
      <c r="AM523">
        <v>517</v>
      </c>
    </row>
    <row r="524" spans="1:39" x14ac:dyDescent="0.25">
      <c r="A524" s="10" t="s">
        <v>392</v>
      </c>
      <c r="B524" s="10">
        <v>518</v>
      </c>
      <c r="C524" s="10" t="s">
        <v>524</v>
      </c>
      <c r="D524" s="10" t="s">
        <v>525</v>
      </c>
      <c r="F524" s="10">
        <v>1</v>
      </c>
      <c r="G524" s="10">
        <v>133.21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133.21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133.21</v>
      </c>
      <c r="AK524" s="10">
        <v>133.21</v>
      </c>
      <c r="AL524" s="10">
        <v>518</v>
      </c>
      <c r="AM524">
        <v>518</v>
      </c>
    </row>
    <row r="525" spans="1:39" x14ac:dyDescent="0.25">
      <c r="A525" s="10" t="s">
        <v>392</v>
      </c>
      <c r="B525" s="10">
        <v>519</v>
      </c>
      <c r="C525" s="10" t="s">
        <v>1090</v>
      </c>
      <c r="D525" s="10" t="s">
        <v>197</v>
      </c>
      <c r="E525" s="10" t="s">
        <v>1091</v>
      </c>
      <c r="F525" s="10">
        <v>1</v>
      </c>
      <c r="G525" s="10">
        <v>133.13999999999999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133.13999999999999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133.13999999999999</v>
      </c>
      <c r="AK525" s="10">
        <v>133.13999999999999</v>
      </c>
      <c r="AL525" s="10">
        <v>519</v>
      </c>
      <c r="AM525">
        <v>519</v>
      </c>
    </row>
    <row r="526" spans="1:39" x14ac:dyDescent="0.25">
      <c r="A526" s="10" t="s">
        <v>391</v>
      </c>
      <c r="B526" s="10">
        <v>520</v>
      </c>
      <c r="C526" s="10" t="s">
        <v>1092</v>
      </c>
      <c r="D526" s="10" t="s">
        <v>166</v>
      </c>
      <c r="E526" s="10" t="s">
        <v>373</v>
      </c>
      <c r="F526" s="10">
        <v>1</v>
      </c>
      <c r="G526" s="10">
        <v>133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133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133</v>
      </c>
      <c r="AK526" s="10">
        <v>133</v>
      </c>
      <c r="AL526" s="10">
        <v>520</v>
      </c>
      <c r="AM526">
        <v>520</v>
      </c>
    </row>
    <row r="527" spans="1:39" x14ac:dyDescent="0.25">
      <c r="A527" s="10" t="s">
        <v>391</v>
      </c>
      <c r="B527" s="10">
        <v>521</v>
      </c>
      <c r="C527" s="10" t="s">
        <v>1093</v>
      </c>
      <c r="D527" s="10" t="s">
        <v>114</v>
      </c>
      <c r="E527" s="10" t="s">
        <v>360</v>
      </c>
      <c r="F527" s="10">
        <v>1</v>
      </c>
      <c r="G527" s="10">
        <v>132.87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132.87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132.87</v>
      </c>
      <c r="AK527" s="10">
        <v>132.87</v>
      </c>
      <c r="AL527" s="10">
        <v>521</v>
      </c>
      <c r="AM527">
        <v>521</v>
      </c>
    </row>
    <row r="528" spans="1:39" x14ac:dyDescent="0.25">
      <c r="A528" s="10" t="s">
        <v>391</v>
      </c>
      <c r="B528" s="10">
        <v>522</v>
      </c>
      <c r="C528" s="10" t="s">
        <v>1094</v>
      </c>
      <c r="D528" s="10" t="s">
        <v>79</v>
      </c>
      <c r="F528" s="10">
        <v>1</v>
      </c>
      <c r="G528" s="10">
        <v>132.84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132.84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132.84</v>
      </c>
      <c r="AK528" s="10">
        <v>132.84</v>
      </c>
      <c r="AL528" s="10">
        <v>522</v>
      </c>
      <c r="AM528">
        <v>522</v>
      </c>
    </row>
    <row r="529" spans="1:39" x14ac:dyDescent="0.25">
      <c r="A529" s="10" t="s">
        <v>391</v>
      </c>
      <c r="B529" s="10">
        <v>523</v>
      </c>
      <c r="C529" s="10" t="s">
        <v>1095</v>
      </c>
      <c r="D529" s="10" t="s">
        <v>1096</v>
      </c>
      <c r="E529" s="10" t="s">
        <v>368</v>
      </c>
      <c r="F529" s="10">
        <v>1</v>
      </c>
      <c r="G529" s="10">
        <v>132.76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132.76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132.76</v>
      </c>
      <c r="AK529" s="10">
        <v>132.76</v>
      </c>
      <c r="AL529" s="10">
        <v>523</v>
      </c>
      <c r="AM529">
        <v>531</v>
      </c>
    </row>
    <row r="530" spans="1:39" x14ac:dyDescent="0.25">
      <c r="A530" s="10" t="s">
        <v>391</v>
      </c>
      <c r="B530" s="10">
        <v>524</v>
      </c>
      <c r="C530" s="10" t="s">
        <v>1097</v>
      </c>
      <c r="D530" s="10" t="s">
        <v>763</v>
      </c>
      <c r="F530" s="10">
        <v>1</v>
      </c>
      <c r="G530" s="10">
        <v>132.74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132.74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132.74</v>
      </c>
      <c r="AK530" s="10">
        <v>132.74</v>
      </c>
      <c r="AL530" s="10">
        <v>524</v>
      </c>
      <c r="AM530">
        <v>524</v>
      </c>
    </row>
    <row r="531" spans="1:39" x14ac:dyDescent="0.25">
      <c r="A531" s="10" t="s">
        <v>391</v>
      </c>
      <c r="B531" s="10">
        <v>525</v>
      </c>
      <c r="C531" s="10" t="s">
        <v>626</v>
      </c>
      <c r="D531" s="10" t="s">
        <v>59</v>
      </c>
      <c r="E531" s="10" t="s">
        <v>362</v>
      </c>
      <c r="F531" s="10">
        <v>1</v>
      </c>
      <c r="G531" s="10">
        <v>132.55000000000001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132.55000000000001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132.55000000000001</v>
      </c>
      <c r="AK531" s="10">
        <v>132.55000000000001</v>
      </c>
      <c r="AL531" s="10">
        <v>525</v>
      </c>
      <c r="AM531">
        <v>523</v>
      </c>
    </row>
    <row r="532" spans="1:39" x14ac:dyDescent="0.25">
      <c r="A532" s="10" t="s">
        <v>392</v>
      </c>
      <c r="B532" s="10">
        <v>526</v>
      </c>
      <c r="C532" s="10" t="s">
        <v>18</v>
      </c>
      <c r="D532" s="10" t="s">
        <v>227</v>
      </c>
      <c r="E532" s="10" t="s">
        <v>377</v>
      </c>
      <c r="F532" s="10">
        <v>1</v>
      </c>
      <c r="G532" s="10">
        <v>132.44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132.44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132.44</v>
      </c>
      <c r="AK532" s="10">
        <v>132.44</v>
      </c>
      <c r="AL532" s="10">
        <v>526</v>
      </c>
      <c r="AM532">
        <v>525</v>
      </c>
    </row>
    <row r="533" spans="1:39" x14ac:dyDescent="0.25">
      <c r="A533" s="10" t="s">
        <v>391</v>
      </c>
      <c r="B533" s="10">
        <v>527</v>
      </c>
      <c r="C533" s="10" t="s">
        <v>1098</v>
      </c>
      <c r="D533" s="10" t="s">
        <v>205</v>
      </c>
      <c r="E533" s="10" t="s">
        <v>363</v>
      </c>
      <c r="F533" s="10">
        <v>1</v>
      </c>
      <c r="G533" s="10">
        <v>132.38999999999999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132.38999999999999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132.38999999999999</v>
      </c>
      <c r="AK533" s="10">
        <v>132.38999999999999</v>
      </c>
      <c r="AL533" s="10">
        <v>527</v>
      </c>
      <c r="AM533">
        <v>530</v>
      </c>
    </row>
    <row r="534" spans="1:39" x14ac:dyDescent="0.25">
      <c r="A534" s="10" t="s">
        <v>391</v>
      </c>
      <c r="B534" s="10">
        <v>529</v>
      </c>
      <c r="C534" s="10" t="s">
        <v>776</v>
      </c>
      <c r="D534" s="10" t="s">
        <v>777</v>
      </c>
      <c r="E534" s="10" t="s">
        <v>383</v>
      </c>
      <c r="F534" s="10">
        <v>1</v>
      </c>
      <c r="G534" s="10">
        <v>132.37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132.37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132.37</v>
      </c>
      <c r="AK534" s="10">
        <v>132.37</v>
      </c>
      <c r="AL534" s="10">
        <v>529</v>
      </c>
      <c r="AM534">
        <v>528</v>
      </c>
    </row>
    <row r="535" spans="1:39" x14ac:dyDescent="0.25">
      <c r="A535" s="10" t="s">
        <v>391</v>
      </c>
      <c r="B535" s="10">
        <v>528</v>
      </c>
      <c r="C535" s="10" t="s">
        <v>778</v>
      </c>
      <c r="D535" s="10" t="s">
        <v>779</v>
      </c>
      <c r="E535" s="10" t="s">
        <v>368</v>
      </c>
      <c r="F535" s="10">
        <v>1</v>
      </c>
      <c r="G535" s="10">
        <v>132.37</v>
      </c>
      <c r="H535" s="10">
        <v>0</v>
      </c>
      <c r="I535" s="10">
        <v>132.37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132.37</v>
      </c>
      <c r="AK535" s="10">
        <v>132.37</v>
      </c>
      <c r="AL535" s="10">
        <v>528</v>
      </c>
      <c r="AM535">
        <v>526</v>
      </c>
    </row>
    <row r="536" spans="1:39" x14ac:dyDescent="0.25">
      <c r="A536" s="10" t="s">
        <v>391</v>
      </c>
      <c r="B536" s="10">
        <v>530</v>
      </c>
      <c r="C536" s="10" t="s">
        <v>1062</v>
      </c>
      <c r="D536" s="10" t="s">
        <v>1100</v>
      </c>
      <c r="E536" s="10" t="s">
        <v>360</v>
      </c>
      <c r="F536" s="10">
        <v>1</v>
      </c>
      <c r="G536" s="10">
        <v>132.27000000000001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132.27000000000001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132.27000000000001</v>
      </c>
      <c r="AK536" s="10">
        <v>132.27000000000001</v>
      </c>
      <c r="AL536" s="10">
        <v>530</v>
      </c>
      <c r="AM536">
        <v>533</v>
      </c>
    </row>
    <row r="537" spans="1:39" x14ac:dyDescent="0.25">
      <c r="A537" s="10" t="s">
        <v>391</v>
      </c>
      <c r="B537" s="10">
        <v>531</v>
      </c>
      <c r="C537" s="10" t="s">
        <v>1099</v>
      </c>
      <c r="D537" s="10" t="s">
        <v>22</v>
      </c>
      <c r="E537" s="10" t="s">
        <v>363</v>
      </c>
      <c r="F537" s="10">
        <v>1</v>
      </c>
      <c r="G537" s="10">
        <v>132.22999999999999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132.22999999999999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132.22999999999999</v>
      </c>
      <c r="AK537" s="10">
        <v>132.22999999999999</v>
      </c>
      <c r="AL537" s="10">
        <v>531</v>
      </c>
      <c r="AM537">
        <v>532</v>
      </c>
    </row>
    <row r="538" spans="1:39" x14ac:dyDescent="0.25">
      <c r="A538" s="10" t="s">
        <v>391</v>
      </c>
      <c r="B538" s="10">
        <v>532</v>
      </c>
      <c r="C538" s="10" t="s">
        <v>347</v>
      </c>
      <c r="D538" s="10" t="s">
        <v>1101</v>
      </c>
      <c r="E538" s="10" t="s">
        <v>367</v>
      </c>
      <c r="F538" s="10">
        <v>1</v>
      </c>
      <c r="G538" s="10">
        <v>132.22999999999999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132.22999999999999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132.22999999999999</v>
      </c>
      <c r="AK538" s="10">
        <v>132.22999999999999</v>
      </c>
      <c r="AL538" s="10">
        <v>532</v>
      </c>
      <c r="AM538">
        <v>527</v>
      </c>
    </row>
    <row r="539" spans="1:39" x14ac:dyDescent="0.25">
      <c r="A539" s="10" t="s">
        <v>391</v>
      </c>
      <c r="B539" s="10">
        <v>533</v>
      </c>
      <c r="C539" s="10" t="s">
        <v>1102</v>
      </c>
      <c r="D539" s="10" t="s">
        <v>114</v>
      </c>
      <c r="F539" s="10">
        <v>1</v>
      </c>
      <c r="G539" s="10">
        <v>132.16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132.16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132.16</v>
      </c>
      <c r="AK539" s="10">
        <v>132.16</v>
      </c>
      <c r="AL539" s="10">
        <v>533</v>
      </c>
      <c r="AM539">
        <v>529</v>
      </c>
    </row>
    <row r="540" spans="1:39" x14ac:dyDescent="0.25">
      <c r="A540" s="10" t="s">
        <v>391</v>
      </c>
      <c r="B540" s="10">
        <v>534</v>
      </c>
      <c r="C540" s="10" t="s">
        <v>1290</v>
      </c>
      <c r="D540" s="10" t="s">
        <v>1291</v>
      </c>
      <c r="E540" s="10" t="s">
        <v>373</v>
      </c>
      <c r="F540" s="10">
        <v>1</v>
      </c>
      <c r="G540" s="10">
        <v>131.94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131.94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131.94</v>
      </c>
      <c r="AK540" s="10">
        <v>131.94</v>
      </c>
      <c r="AL540" s="10">
        <v>534</v>
      </c>
      <c r="AM540">
        <v>535</v>
      </c>
    </row>
    <row r="541" spans="1:39" x14ac:dyDescent="0.25">
      <c r="A541" s="10" t="s">
        <v>391</v>
      </c>
      <c r="B541" s="10">
        <v>535</v>
      </c>
      <c r="C541" s="10" t="s">
        <v>1318</v>
      </c>
      <c r="D541" s="10" t="s">
        <v>1319</v>
      </c>
      <c r="F541" s="10">
        <v>1</v>
      </c>
      <c r="G541" s="10">
        <v>131.76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131.76</v>
      </c>
      <c r="AH541" s="10">
        <v>0</v>
      </c>
      <c r="AI541" s="10">
        <v>0</v>
      </c>
      <c r="AJ541" s="10">
        <v>131.76</v>
      </c>
      <c r="AK541" s="10">
        <v>131.76</v>
      </c>
      <c r="AL541" s="10">
        <v>535</v>
      </c>
      <c r="AM541">
        <v>534</v>
      </c>
    </row>
    <row r="542" spans="1:39" x14ac:dyDescent="0.25">
      <c r="A542" s="10" t="s">
        <v>391</v>
      </c>
      <c r="B542" s="10">
        <v>538</v>
      </c>
      <c r="C542" s="10" t="s">
        <v>780</v>
      </c>
      <c r="D542" s="10" t="s">
        <v>781</v>
      </c>
      <c r="E542" s="10" t="s">
        <v>367</v>
      </c>
      <c r="F542" s="10">
        <v>1</v>
      </c>
      <c r="G542" s="10">
        <v>131.47999999999999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131.47999999999999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0</v>
      </c>
      <c r="AJ542" s="10">
        <v>131.47999999999999</v>
      </c>
      <c r="AK542" s="10">
        <v>131.47999999999999</v>
      </c>
      <c r="AL542" s="10">
        <v>536</v>
      </c>
      <c r="AM542">
        <v>536</v>
      </c>
    </row>
    <row r="543" spans="1:39" x14ac:dyDescent="0.25">
      <c r="A543" s="10" t="s">
        <v>391</v>
      </c>
      <c r="B543" s="10">
        <v>537</v>
      </c>
      <c r="C543" s="10" t="s">
        <v>1061</v>
      </c>
      <c r="D543" s="10" t="s">
        <v>1103</v>
      </c>
      <c r="E543" s="10" t="s">
        <v>557</v>
      </c>
      <c r="F543" s="10">
        <v>1</v>
      </c>
      <c r="G543" s="10">
        <v>131.47999999999999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131.47999999999999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131.47999999999999</v>
      </c>
      <c r="AK543" s="10">
        <v>131.47999999999999</v>
      </c>
      <c r="AL543" s="10">
        <v>537</v>
      </c>
      <c r="AM543">
        <v>537</v>
      </c>
    </row>
    <row r="544" spans="1:39" x14ac:dyDescent="0.25">
      <c r="A544" s="10" t="s">
        <v>391</v>
      </c>
      <c r="B544" s="10">
        <v>536</v>
      </c>
      <c r="C544" s="10" t="s">
        <v>1104</v>
      </c>
      <c r="D544" s="10" t="s">
        <v>1105</v>
      </c>
      <c r="E544" s="10" t="s">
        <v>948</v>
      </c>
      <c r="F544" s="10">
        <v>1</v>
      </c>
      <c r="G544" s="10">
        <v>131.47999999999999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131.47999999999999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  <c r="AI544" s="10">
        <v>0</v>
      </c>
      <c r="AJ544" s="10">
        <v>131.47999999999999</v>
      </c>
      <c r="AK544" s="10">
        <v>131.47999999999999</v>
      </c>
      <c r="AL544" s="10">
        <v>538</v>
      </c>
      <c r="AM544">
        <v>538</v>
      </c>
    </row>
    <row r="545" spans="1:39" x14ac:dyDescent="0.25">
      <c r="A545" s="10" t="s">
        <v>391</v>
      </c>
      <c r="B545" s="10">
        <v>539</v>
      </c>
      <c r="C545" s="10" t="s">
        <v>1086</v>
      </c>
      <c r="D545" s="10" t="s">
        <v>108</v>
      </c>
      <c r="E545" s="10" t="s">
        <v>363</v>
      </c>
      <c r="F545" s="10">
        <v>1</v>
      </c>
      <c r="G545" s="10">
        <v>131.47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131.47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131.47</v>
      </c>
      <c r="AK545" s="10">
        <v>131.47</v>
      </c>
      <c r="AL545" s="10">
        <v>539</v>
      </c>
      <c r="AM545">
        <v>539</v>
      </c>
    </row>
    <row r="546" spans="1:39" x14ac:dyDescent="0.25">
      <c r="A546" s="10" t="s">
        <v>391</v>
      </c>
      <c r="B546" s="10">
        <v>540</v>
      </c>
      <c r="C546" s="10" t="s">
        <v>1106</v>
      </c>
      <c r="D546" s="10" t="s">
        <v>1107</v>
      </c>
      <c r="E546" s="10" t="s">
        <v>375</v>
      </c>
      <c r="F546" s="10">
        <v>1</v>
      </c>
      <c r="G546" s="10">
        <v>131.32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131.32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10">
        <v>0</v>
      </c>
      <c r="AJ546" s="10">
        <v>131.32</v>
      </c>
      <c r="AK546" s="10">
        <v>131.32</v>
      </c>
      <c r="AL546" s="10">
        <v>540</v>
      </c>
      <c r="AM546">
        <v>541</v>
      </c>
    </row>
    <row r="547" spans="1:39" x14ac:dyDescent="0.25">
      <c r="A547" s="10" t="s">
        <v>392</v>
      </c>
      <c r="B547" s="10">
        <v>541</v>
      </c>
      <c r="C547" s="10" t="s">
        <v>666</v>
      </c>
      <c r="D547" s="10" t="s">
        <v>536</v>
      </c>
      <c r="E547" s="10" t="s">
        <v>367</v>
      </c>
      <c r="F547" s="10">
        <v>1</v>
      </c>
      <c r="G547" s="10">
        <v>131.31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131.31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131.31</v>
      </c>
      <c r="AK547" s="10">
        <v>131.31</v>
      </c>
      <c r="AL547" s="10">
        <v>541</v>
      </c>
      <c r="AM547">
        <v>540</v>
      </c>
    </row>
    <row r="548" spans="1:39" x14ac:dyDescent="0.25">
      <c r="A548" s="10" t="s">
        <v>391</v>
      </c>
      <c r="B548" s="10">
        <v>542</v>
      </c>
      <c r="C548" s="10" t="s">
        <v>468</v>
      </c>
      <c r="D548" s="10" t="s">
        <v>1108</v>
      </c>
      <c r="E548" s="10" t="s">
        <v>367</v>
      </c>
      <c r="F548" s="10">
        <v>1</v>
      </c>
      <c r="G548" s="10">
        <v>131.04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131.04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131.04</v>
      </c>
      <c r="AK548" s="10">
        <v>131.04</v>
      </c>
      <c r="AL548" s="10">
        <v>542</v>
      </c>
      <c r="AM548">
        <v>543</v>
      </c>
    </row>
    <row r="549" spans="1:39" x14ac:dyDescent="0.25">
      <c r="A549" s="10" t="s">
        <v>392</v>
      </c>
      <c r="B549" s="10">
        <v>543</v>
      </c>
      <c r="C549" s="10" t="s">
        <v>1109</v>
      </c>
      <c r="D549" s="10" t="s">
        <v>1110</v>
      </c>
      <c r="E549" s="10" t="s">
        <v>367</v>
      </c>
      <c r="F549" s="10">
        <v>1</v>
      </c>
      <c r="G549" s="10">
        <v>131.01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131.01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131.01</v>
      </c>
      <c r="AK549" s="10">
        <v>131.01</v>
      </c>
      <c r="AL549" s="10">
        <v>543</v>
      </c>
      <c r="AM549">
        <v>542</v>
      </c>
    </row>
    <row r="550" spans="1:39" x14ac:dyDescent="0.25">
      <c r="A550" s="10" t="s">
        <v>711</v>
      </c>
      <c r="B550" s="10">
        <v>544</v>
      </c>
      <c r="C550" s="10" t="s">
        <v>917</v>
      </c>
      <c r="D550" s="10" t="s">
        <v>1111</v>
      </c>
      <c r="E550" s="10" t="s">
        <v>367</v>
      </c>
      <c r="F550" s="10">
        <v>1</v>
      </c>
      <c r="G550" s="10">
        <v>130.97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130.97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130.97</v>
      </c>
      <c r="AK550" s="10">
        <v>130.97</v>
      </c>
      <c r="AL550" s="10">
        <v>544</v>
      </c>
      <c r="AM550">
        <v>544</v>
      </c>
    </row>
    <row r="551" spans="1:39" x14ac:dyDescent="0.25">
      <c r="A551" s="10" t="s">
        <v>391</v>
      </c>
      <c r="B551" s="10">
        <v>545</v>
      </c>
      <c r="C551" s="10" t="s">
        <v>1112</v>
      </c>
      <c r="D551" s="10" t="s">
        <v>1113</v>
      </c>
      <c r="E551" s="10" t="s">
        <v>363</v>
      </c>
      <c r="F551" s="10">
        <v>1</v>
      </c>
      <c r="G551" s="10">
        <v>130.94999999999999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130.94999999999999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130.94999999999999</v>
      </c>
      <c r="AK551" s="10">
        <v>130.94999999999999</v>
      </c>
      <c r="AL551" s="10">
        <v>545</v>
      </c>
      <c r="AM551">
        <v>545</v>
      </c>
    </row>
    <row r="552" spans="1:39" x14ac:dyDescent="0.25">
      <c r="A552" s="10" t="s">
        <v>711</v>
      </c>
      <c r="B552" s="10">
        <v>546</v>
      </c>
      <c r="C552" s="10" t="s">
        <v>156</v>
      </c>
      <c r="D552" s="10" t="s">
        <v>1114</v>
      </c>
      <c r="E552" s="10" t="s">
        <v>357</v>
      </c>
      <c r="F552" s="10">
        <v>1</v>
      </c>
      <c r="G552" s="10">
        <v>130.49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130.49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130.49</v>
      </c>
      <c r="AK552" s="10">
        <v>130.49</v>
      </c>
      <c r="AL552" s="10">
        <v>546</v>
      </c>
      <c r="AM552">
        <v>546</v>
      </c>
    </row>
    <row r="553" spans="1:39" x14ac:dyDescent="0.25">
      <c r="A553" s="10" t="s">
        <v>391</v>
      </c>
      <c r="B553" s="10">
        <v>547</v>
      </c>
      <c r="C553" s="10" t="s">
        <v>31</v>
      </c>
      <c r="D553" s="10" t="s">
        <v>280</v>
      </c>
      <c r="E553" s="10" t="s">
        <v>359</v>
      </c>
      <c r="F553" s="10">
        <v>1</v>
      </c>
      <c r="G553" s="10">
        <v>130.32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130.32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130.32</v>
      </c>
      <c r="AK553" s="10">
        <v>130.32</v>
      </c>
      <c r="AL553" s="10">
        <v>547</v>
      </c>
      <c r="AM553">
        <v>547</v>
      </c>
    </row>
    <row r="554" spans="1:39" x14ac:dyDescent="0.25">
      <c r="A554" s="10" t="s">
        <v>392</v>
      </c>
      <c r="B554" s="10">
        <v>548</v>
      </c>
      <c r="C554" s="10" t="s">
        <v>1078</v>
      </c>
      <c r="D554" s="10" t="s">
        <v>1115</v>
      </c>
      <c r="E554" s="10" t="s">
        <v>367</v>
      </c>
      <c r="F554" s="10">
        <v>1</v>
      </c>
      <c r="G554" s="10">
        <v>130.28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130.28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  <c r="AI554" s="10">
        <v>0</v>
      </c>
      <c r="AJ554" s="10">
        <v>130.28</v>
      </c>
      <c r="AK554" s="10">
        <v>130.28</v>
      </c>
      <c r="AL554" s="10">
        <v>548</v>
      </c>
      <c r="AM554">
        <v>548</v>
      </c>
    </row>
    <row r="555" spans="1:39" x14ac:dyDescent="0.25">
      <c r="A555" s="10" t="s">
        <v>391</v>
      </c>
      <c r="B555" s="10">
        <v>549</v>
      </c>
      <c r="C555" s="10" t="s">
        <v>785</v>
      </c>
      <c r="D555" s="10" t="s">
        <v>786</v>
      </c>
      <c r="E555" s="10" t="s">
        <v>787</v>
      </c>
      <c r="F555" s="10">
        <v>1</v>
      </c>
      <c r="G555" s="10">
        <v>130.25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130.25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130.25</v>
      </c>
      <c r="AK555" s="10">
        <v>130.25</v>
      </c>
      <c r="AL555" s="10">
        <v>549</v>
      </c>
      <c r="AM555">
        <v>549</v>
      </c>
    </row>
    <row r="556" spans="1:39" x14ac:dyDescent="0.25">
      <c r="A556" s="10" t="s">
        <v>391</v>
      </c>
      <c r="B556" s="10">
        <v>550</v>
      </c>
      <c r="C556" s="10" t="s">
        <v>1116</v>
      </c>
      <c r="D556" s="10" t="s">
        <v>157</v>
      </c>
      <c r="E556" s="10" t="s">
        <v>1117</v>
      </c>
      <c r="F556" s="10">
        <v>1</v>
      </c>
      <c r="G556" s="10">
        <v>130.24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130.24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  <c r="AI556" s="10">
        <v>0</v>
      </c>
      <c r="AJ556" s="10">
        <v>130.24</v>
      </c>
      <c r="AK556" s="10">
        <v>130.24</v>
      </c>
      <c r="AL556" s="10">
        <v>550</v>
      </c>
      <c r="AM556">
        <v>550</v>
      </c>
    </row>
    <row r="557" spans="1:39" x14ac:dyDescent="0.25">
      <c r="A557" s="10" t="s">
        <v>391</v>
      </c>
      <c r="B557" s="10">
        <v>551</v>
      </c>
      <c r="C557" s="10" t="s">
        <v>1118</v>
      </c>
      <c r="D557" s="10" t="s">
        <v>137</v>
      </c>
      <c r="E557" s="10" t="s">
        <v>1119</v>
      </c>
      <c r="F557" s="10">
        <v>1</v>
      </c>
      <c r="G557" s="10">
        <v>130.22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130.22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130.22</v>
      </c>
      <c r="AK557" s="10">
        <v>130.22</v>
      </c>
      <c r="AL557" s="10">
        <v>551</v>
      </c>
      <c r="AM557">
        <v>551</v>
      </c>
    </row>
    <row r="558" spans="1:39" x14ac:dyDescent="0.25">
      <c r="A558" s="10" t="s">
        <v>391</v>
      </c>
      <c r="B558" s="10">
        <v>552</v>
      </c>
      <c r="C558" s="10" t="s">
        <v>788</v>
      </c>
      <c r="D558" s="10" t="s">
        <v>79</v>
      </c>
      <c r="E558" s="10" t="s">
        <v>454</v>
      </c>
      <c r="F558" s="10">
        <v>1</v>
      </c>
      <c r="G558" s="10">
        <v>130.13999999999999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130.13999999999999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130.13999999999999</v>
      </c>
      <c r="AK558" s="10">
        <v>130.13999999999999</v>
      </c>
      <c r="AL558" s="10">
        <v>552</v>
      </c>
      <c r="AM558">
        <v>552</v>
      </c>
    </row>
    <row r="559" spans="1:39" x14ac:dyDescent="0.25">
      <c r="A559" s="10" t="s">
        <v>392</v>
      </c>
      <c r="B559" s="10">
        <v>553</v>
      </c>
      <c r="C559" s="10" t="s">
        <v>1016</v>
      </c>
      <c r="D559" s="10" t="s">
        <v>1120</v>
      </c>
      <c r="E559" s="10" t="s">
        <v>417</v>
      </c>
      <c r="F559" s="10">
        <v>1</v>
      </c>
      <c r="G559" s="10">
        <v>130.1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130.1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130.1</v>
      </c>
      <c r="AK559" s="10">
        <v>130.1</v>
      </c>
      <c r="AL559" s="10">
        <v>553</v>
      </c>
      <c r="AM559">
        <v>554</v>
      </c>
    </row>
    <row r="560" spans="1:39" x14ac:dyDescent="0.25">
      <c r="A560" s="10" t="s">
        <v>391</v>
      </c>
      <c r="B560" s="10">
        <v>554</v>
      </c>
      <c r="C560" s="10" t="s">
        <v>1121</v>
      </c>
      <c r="D560" s="10" t="s">
        <v>280</v>
      </c>
      <c r="E560" s="10" t="s">
        <v>363</v>
      </c>
      <c r="F560" s="10">
        <v>1</v>
      </c>
      <c r="G560" s="10">
        <v>129.94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129.94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129.94</v>
      </c>
      <c r="AK560" s="10">
        <v>129.94</v>
      </c>
      <c r="AL560" s="10">
        <v>554</v>
      </c>
      <c r="AM560">
        <v>553</v>
      </c>
    </row>
    <row r="561" spans="1:39" x14ac:dyDescent="0.25">
      <c r="A561" s="10" t="s">
        <v>391</v>
      </c>
      <c r="B561" s="10">
        <v>555</v>
      </c>
      <c r="C561" s="10" t="s">
        <v>247</v>
      </c>
      <c r="D561" s="10" t="s">
        <v>232</v>
      </c>
      <c r="E561" s="10" t="s">
        <v>417</v>
      </c>
      <c r="F561" s="10">
        <v>1</v>
      </c>
      <c r="G561" s="10">
        <v>129.9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129.9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129.9</v>
      </c>
      <c r="AK561" s="10">
        <v>129.9</v>
      </c>
      <c r="AL561" s="10">
        <v>555</v>
      </c>
      <c r="AM561">
        <v>555</v>
      </c>
    </row>
    <row r="562" spans="1:39" x14ac:dyDescent="0.25">
      <c r="A562" s="10" t="s">
        <v>391</v>
      </c>
      <c r="B562" s="10">
        <v>556</v>
      </c>
      <c r="C562" s="10" t="s">
        <v>1320</v>
      </c>
      <c r="D562" s="10" t="s">
        <v>714</v>
      </c>
      <c r="E562" s="10" t="s">
        <v>367</v>
      </c>
      <c r="F562" s="10">
        <v>1</v>
      </c>
      <c r="G562" s="10">
        <v>129.80000000000001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129.80000000000001</v>
      </c>
      <c r="AH562" s="10">
        <v>0</v>
      </c>
      <c r="AI562" s="10">
        <v>0</v>
      </c>
      <c r="AJ562" s="10">
        <v>129.80000000000001</v>
      </c>
      <c r="AK562" s="10">
        <v>129.80000000000001</v>
      </c>
      <c r="AL562" s="10">
        <v>556</v>
      </c>
      <c r="AM562">
        <v>556</v>
      </c>
    </row>
    <row r="563" spans="1:39" x14ac:dyDescent="0.25">
      <c r="A563" s="10" t="s">
        <v>391</v>
      </c>
      <c r="B563" s="10">
        <v>557</v>
      </c>
      <c r="C563" s="10" t="s">
        <v>1104</v>
      </c>
      <c r="D563" s="10" t="s">
        <v>200</v>
      </c>
      <c r="E563" s="10" t="s">
        <v>417</v>
      </c>
      <c r="F563" s="10">
        <v>1</v>
      </c>
      <c r="G563" s="10">
        <v>129.75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129.75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129.75</v>
      </c>
      <c r="AK563" s="10">
        <v>129.75</v>
      </c>
      <c r="AL563" s="10">
        <v>557</v>
      </c>
      <c r="AM563">
        <v>557</v>
      </c>
    </row>
    <row r="564" spans="1:39" x14ac:dyDescent="0.25">
      <c r="A564" s="10" t="s">
        <v>392</v>
      </c>
      <c r="B564" s="10">
        <v>558</v>
      </c>
      <c r="C564" s="10" t="s">
        <v>701</v>
      </c>
      <c r="D564" s="10" t="s">
        <v>179</v>
      </c>
      <c r="E564" s="10" t="s">
        <v>367</v>
      </c>
      <c r="F564" s="10">
        <v>1</v>
      </c>
      <c r="G564" s="10">
        <v>129.74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129.74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0</v>
      </c>
      <c r="AJ564" s="10">
        <v>129.74</v>
      </c>
      <c r="AK564" s="10">
        <v>129.74</v>
      </c>
      <c r="AL564" s="10">
        <v>558</v>
      </c>
      <c r="AM564">
        <v>558</v>
      </c>
    </row>
    <row r="565" spans="1:39" x14ac:dyDescent="0.25">
      <c r="A565" s="10" t="s">
        <v>392</v>
      </c>
      <c r="B565" s="10">
        <v>559</v>
      </c>
      <c r="C565" s="10" t="s">
        <v>790</v>
      </c>
      <c r="D565" s="10" t="s">
        <v>238</v>
      </c>
      <c r="E565" s="10" t="s">
        <v>362</v>
      </c>
      <c r="F565" s="10">
        <v>1</v>
      </c>
      <c r="G565" s="10">
        <v>129.68</v>
      </c>
      <c r="H565" s="10">
        <v>0</v>
      </c>
      <c r="I565" s="10">
        <v>0</v>
      </c>
      <c r="J565" s="10">
        <v>129.68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  <c r="AI565" s="10">
        <v>0</v>
      </c>
      <c r="AJ565" s="10">
        <v>129.68</v>
      </c>
      <c r="AK565" s="10">
        <v>129.68</v>
      </c>
      <c r="AL565" s="10">
        <v>559</v>
      </c>
      <c r="AM565">
        <v>559</v>
      </c>
    </row>
    <row r="566" spans="1:39" x14ac:dyDescent="0.25">
      <c r="A566" s="10" t="s">
        <v>392</v>
      </c>
      <c r="B566" s="10">
        <v>560</v>
      </c>
      <c r="C566" s="10" t="s">
        <v>512</v>
      </c>
      <c r="D566" s="10" t="s">
        <v>513</v>
      </c>
      <c r="E566" s="10" t="s">
        <v>357</v>
      </c>
      <c r="F566" s="10">
        <v>1</v>
      </c>
      <c r="G566" s="10">
        <v>129.66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129.66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  <c r="AI566" s="10">
        <v>0</v>
      </c>
      <c r="AJ566" s="10">
        <v>129.66</v>
      </c>
      <c r="AK566" s="10">
        <v>129.66</v>
      </c>
      <c r="AL566" s="10">
        <v>560</v>
      </c>
      <c r="AM566">
        <v>560</v>
      </c>
    </row>
    <row r="567" spans="1:39" x14ac:dyDescent="0.25">
      <c r="A567" s="10" t="s">
        <v>391</v>
      </c>
      <c r="B567" s="10">
        <v>561</v>
      </c>
      <c r="C567" s="10" t="s">
        <v>224</v>
      </c>
      <c r="D567" s="10" t="s">
        <v>442</v>
      </c>
      <c r="E567" s="10" t="s">
        <v>357</v>
      </c>
      <c r="F567" s="10">
        <v>1</v>
      </c>
      <c r="G567" s="10">
        <v>129.55000000000001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129.55000000000001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10">
        <v>0</v>
      </c>
      <c r="AJ567" s="10">
        <v>129.55000000000001</v>
      </c>
      <c r="AK567" s="10">
        <v>129.55000000000001</v>
      </c>
      <c r="AL567" s="10">
        <v>561</v>
      </c>
      <c r="AM567">
        <v>567</v>
      </c>
    </row>
    <row r="568" spans="1:39" x14ac:dyDescent="0.25">
      <c r="A568" s="10" t="s">
        <v>392</v>
      </c>
      <c r="B568" s="10">
        <v>562</v>
      </c>
      <c r="C568" s="10" t="s">
        <v>652</v>
      </c>
      <c r="D568" s="10" t="s">
        <v>88</v>
      </c>
      <c r="E568" s="10" t="s">
        <v>363</v>
      </c>
      <c r="F568" s="10">
        <v>1</v>
      </c>
      <c r="G568" s="10">
        <v>129.41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129.41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129.41</v>
      </c>
      <c r="AK568" s="10">
        <v>129.41</v>
      </c>
      <c r="AL568" s="10">
        <v>562</v>
      </c>
      <c r="AM568">
        <v>570</v>
      </c>
    </row>
    <row r="569" spans="1:39" x14ac:dyDescent="0.25">
      <c r="A569" s="10" t="s">
        <v>391</v>
      </c>
      <c r="B569" s="10">
        <v>563</v>
      </c>
      <c r="C569" s="10" t="s">
        <v>1126</v>
      </c>
      <c r="D569" s="10" t="s">
        <v>207</v>
      </c>
      <c r="E569" s="10" t="s">
        <v>367</v>
      </c>
      <c r="F569" s="10">
        <v>1</v>
      </c>
      <c r="G569" s="10">
        <v>129.38999999999999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129.38999999999999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129.38999999999999</v>
      </c>
      <c r="AK569" s="10">
        <v>129.38999999999999</v>
      </c>
      <c r="AL569" s="10">
        <v>563</v>
      </c>
      <c r="AM569">
        <v>561</v>
      </c>
    </row>
    <row r="570" spans="1:39" x14ac:dyDescent="0.25">
      <c r="A570" s="10" t="s">
        <v>391</v>
      </c>
      <c r="B570" s="10">
        <v>564</v>
      </c>
      <c r="C570" s="10" t="s">
        <v>482</v>
      </c>
      <c r="D570" s="10" t="s">
        <v>268</v>
      </c>
      <c r="E570" s="10" t="s">
        <v>382</v>
      </c>
      <c r="F570" s="10">
        <v>1</v>
      </c>
      <c r="G570" s="10">
        <v>129.31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129.31</v>
      </c>
      <c r="AH570" s="10">
        <v>0</v>
      </c>
      <c r="AI570" s="10">
        <v>0</v>
      </c>
      <c r="AJ570" s="10">
        <v>129.31</v>
      </c>
      <c r="AK570" s="10">
        <v>129.31</v>
      </c>
      <c r="AL570" s="10">
        <v>564</v>
      </c>
      <c r="AM570">
        <v>565</v>
      </c>
    </row>
    <row r="571" spans="1:39" x14ac:dyDescent="0.25">
      <c r="A571" s="10" t="s">
        <v>392</v>
      </c>
      <c r="B571" s="10">
        <v>565</v>
      </c>
      <c r="C571" s="10" t="s">
        <v>156</v>
      </c>
      <c r="D571" s="10" t="s">
        <v>533</v>
      </c>
      <c r="E571" s="10" t="s">
        <v>357</v>
      </c>
      <c r="F571" s="10">
        <v>1</v>
      </c>
      <c r="G571" s="10">
        <v>129.29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129.29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129.29</v>
      </c>
      <c r="AK571" s="10">
        <v>129.29</v>
      </c>
      <c r="AL571" s="10">
        <v>565</v>
      </c>
      <c r="AM571">
        <v>562</v>
      </c>
    </row>
    <row r="572" spans="1:39" x14ac:dyDescent="0.25">
      <c r="A572" s="10" t="s">
        <v>392</v>
      </c>
      <c r="B572" s="10">
        <v>566</v>
      </c>
      <c r="C572" s="10" t="s">
        <v>793</v>
      </c>
      <c r="D572" s="10" t="s">
        <v>119</v>
      </c>
      <c r="E572" s="10" t="s">
        <v>746</v>
      </c>
      <c r="F572" s="10">
        <v>1</v>
      </c>
      <c r="G572" s="10">
        <v>129.25</v>
      </c>
      <c r="H572" s="10">
        <v>129.25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129.25</v>
      </c>
      <c r="AK572" s="10">
        <v>129.25</v>
      </c>
      <c r="AL572" s="10">
        <v>566</v>
      </c>
      <c r="AM572">
        <v>566</v>
      </c>
    </row>
    <row r="573" spans="1:39" x14ac:dyDescent="0.25">
      <c r="A573" s="10" t="s">
        <v>391</v>
      </c>
      <c r="B573" s="10">
        <v>569</v>
      </c>
      <c r="C573" s="10" t="s">
        <v>1129</v>
      </c>
      <c r="D573" s="10" t="s">
        <v>278</v>
      </c>
      <c r="E573" s="10" t="s">
        <v>362</v>
      </c>
      <c r="F573" s="10">
        <v>1</v>
      </c>
      <c r="G573" s="10">
        <v>129.19999999999999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129.19999999999999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129.19999999999999</v>
      </c>
      <c r="AK573" s="10">
        <v>129.19999999999999</v>
      </c>
      <c r="AL573" s="10">
        <v>569</v>
      </c>
      <c r="AM573">
        <v>563</v>
      </c>
    </row>
    <row r="574" spans="1:39" x14ac:dyDescent="0.25">
      <c r="A574" s="10" t="s">
        <v>391</v>
      </c>
      <c r="B574" s="10">
        <v>568</v>
      </c>
      <c r="C574" s="10" t="s">
        <v>1130</v>
      </c>
      <c r="D574" s="10" t="s">
        <v>205</v>
      </c>
      <c r="E574" s="10" t="s">
        <v>368</v>
      </c>
      <c r="F574" s="10">
        <v>1</v>
      </c>
      <c r="G574" s="10">
        <v>129.19999999999999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129.19999999999999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129.19999999999999</v>
      </c>
      <c r="AK574" s="10">
        <v>129.19999999999999</v>
      </c>
      <c r="AL574" s="10">
        <v>568</v>
      </c>
      <c r="AM574">
        <v>568</v>
      </c>
    </row>
    <row r="575" spans="1:39" x14ac:dyDescent="0.25">
      <c r="A575" s="10" t="s">
        <v>391</v>
      </c>
      <c r="B575" s="10">
        <v>567</v>
      </c>
      <c r="C575" s="10" t="s">
        <v>1127</v>
      </c>
      <c r="D575" s="10" t="s">
        <v>1128</v>
      </c>
      <c r="E575" s="10" t="s">
        <v>368</v>
      </c>
      <c r="F575" s="10">
        <v>1</v>
      </c>
      <c r="G575" s="10">
        <v>129.19999999999999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129.19999999999999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129.19999999999999</v>
      </c>
      <c r="AK575" s="10">
        <v>129.19999999999999</v>
      </c>
      <c r="AL575" s="10">
        <v>567</v>
      </c>
      <c r="AM575">
        <v>564</v>
      </c>
    </row>
    <row r="576" spans="1:39" x14ac:dyDescent="0.25">
      <c r="A576" s="10" t="s">
        <v>392</v>
      </c>
      <c r="B576" s="10">
        <v>570</v>
      </c>
      <c r="C576" s="10" t="s">
        <v>139</v>
      </c>
      <c r="D576" s="10" t="s">
        <v>140</v>
      </c>
      <c r="E576" s="10" t="s">
        <v>358</v>
      </c>
      <c r="F576" s="10">
        <v>1</v>
      </c>
      <c r="G576" s="10">
        <v>128.77000000000001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128.77000000000001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128.77000000000001</v>
      </c>
      <c r="AK576" s="10">
        <v>128.77000000000001</v>
      </c>
      <c r="AL576" s="10">
        <v>570</v>
      </c>
      <c r="AM576">
        <v>569</v>
      </c>
    </row>
    <row r="577" spans="1:39" x14ac:dyDescent="0.25">
      <c r="A577" s="10" t="s">
        <v>392</v>
      </c>
      <c r="B577" s="10">
        <v>571</v>
      </c>
      <c r="C577" s="10" t="s">
        <v>637</v>
      </c>
      <c r="D577" s="10" t="s">
        <v>638</v>
      </c>
      <c r="E577" s="10" t="s">
        <v>450</v>
      </c>
      <c r="F577" s="10">
        <v>1</v>
      </c>
      <c r="G577" s="10">
        <v>128.31</v>
      </c>
      <c r="H577" s="10">
        <v>0</v>
      </c>
      <c r="I577" s="10">
        <v>0</v>
      </c>
      <c r="J577" s="10">
        <v>0</v>
      </c>
      <c r="K577" s="10">
        <v>128.31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128.31</v>
      </c>
      <c r="AK577" s="10">
        <v>128.31</v>
      </c>
      <c r="AL577" s="10">
        <v>571</v>
      </c>
      <c r="AM577">
        <v>571</v>
      </c>
    </row>
    <row r="578" spans="1:39" x14ac:dyDescent="0.25">
      <c r="A578" s="10" t="s">
        <v>391</v>
      </c>
      <c r="B578" s="10">
        <v>572</v>
      </c>
      <c r="C578" s="10" t="s">
        <v>247</v>
      </c>
      <c r="D578" s="10" t="s">
        <v>1134</v>
      </c>
      <c r="E578" s="10" t="s">
        <v>363</v>
      </c>
      <c r="F578" s="10">
        <v>1</v>
      </c>
      <c r="G578" s="10">
        <v>128.13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128.13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128.13</v>
      </c>
      <c r="AK578" s="10">
        <v>128.13</v>
      </c>
      <c r="AL578" s="10">
        <v>572</v>
      </c>
      <c r="AM578"/>
    </row>
    <row r="579" spans="1:39" x14ac:dyDescent="0.25">
      <c r="A579" s="10" t="s">
        <v>391</v>
      </c>
      <c r="B579" s="10">
        <v>573</v>
      </c>
      <c r="C579" s="10" t="s">
        <v>203</v>
      </c>
      <c r="D579" s="10" t="s">
        <v>799</v>
      </c>
      <c r="E579" s="10" t="s">
        <v>362</v>
      </c>
      <c r="F579" s="10">
        <v>1</v>
      </c>
      <c r="G579" s="10">
        <v>128.03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128.03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10">
        <v>0</v>
      </c>
      <c r="AJ579" s="10">
        <v>128.03</v>
      </c>
      <c r="AK579" s="10">
        <v>128.03</v>
      </c>
      <c r="AL579" s="10">
        <v>573</v>
      </c>
      <c r="AM579"/>
    </row>
    <row r="580" spans="1:39" x14ac:dyDescent="0.25">
      <c r="A580" s="10" t="s">
        <v>391</v>
      </c>
      <c r="B580" s="10">
        <v>574</v>
      </c>
      <c r="C580" s="10" t="s">
        <v>800</v>
      </c>
      <c r="D580" s="10" t="s">
        <v>35</v>
      </c>
      <c r="E580" s="10" t="s">
        <v>362</v>
      </c>
      <c r="F580" s="10">
        <v>1</v>
      </c>
      <c r="G580" s="10">
        <v>127.94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127.94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127.94</v>
      </c>
      <c r="AK580" s="10">
        <v>127.94</v>
      </c>
      <c r="AL580" s="10">
        <v>574</v>
      </c>
      <c r="AM580"/>
    </row>
    <row r="581" spans="1:39" x14ac:dyDescent="0.25">
      <c r="A581" s="10" t="s">
        <v>392</v>
      </c>
      <c r="B581" s="10">
        <v>575</v>
      </c>
      <c r="C581" s="10" t="s">
        <v>211</v>
      </c>
      <c r="D581" s="10" t="s">
        <v>693</v>
      </c>
      <c r="E581" s="10" t="s">
        <v>367</v>
      </c>
      <c r="F581" s="10">
        <v>1</v>
      </c>
      <c r="G581" s="10">
        <v>127.88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127.88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127.88</v>
      </c>
      <c r="AK581" s="10">
        <v>127.88</v>
      </c>
      <c r="AL581" s="10">
        <v>575</v>
      </c>
      <c r="AM581"/>
    </row>
    <row r="582" spans="1:39" x14ac:dyDescent="0.25">
      <c r="A582" s="10" t="s">
        <v>711</v>
      </c>
      <c r="B582" s="10">
        <v>576</v>
      </c>
      <c r="C582" s="10" t="s">
        <v>1135</v>
      </c>
      <c r="D582" s="10" t="s">
        <v>1136</v>
      </c>
      <c r="E582" s="10" t="s">
        <v>1137</v>
      </c>
      <c r="F582" s="10">
        <v>1</v>
      </c>
      <c r="G582" s="10">
        <v>127.86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127.86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10">
        <v>0</v>
      </c>
      <c r="AJ582" s="10">
        <v>127.86</v>
      </c>
      <c r="AK582" s="10">
        <v>127.86</v>
      </c>
      <c r="AL582" s="10">
        <v>576</v>
      </c>
      <c r="AM582"/>
    </row>
    <row r="583" spans="1:39" x14ac:dyDescent="0.25">
      <c r="A583" s="10" t="s">
        <v>392</v>
      </c>
      <c r="B583" s="10">
        <v>577</v>
      </c>
      <c r="C583" s="10" t="s">
        <v>508</v>
      </c>
      <c r="D583" s="10" t="s">
        <v>1138</v>
      </c>
      <c r="E583" s="10" t="s">
        <v>360</v>
      </c>
      <c r="F583" s="10">
        <v>1</v>
      </c>
      <c r="G583" s="10">
        <v>127.85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127.85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  <c r="AI583" s="10">
        <v>0</v>
      </c>
      <c r="AJ583" s="10">
        <v>127.85</v>
      </c>
      <c r="AK583" s="10">
        <v>127.85</v>
      </c>
      <c r="AL583" s="10">
        <v>577</v>
      </c>
      <c r="AM583"/>
    </row>
    <row r="584" spans="1:39" x14ac:dyDescent="0.25">
      <c r="A584" s="10" t="s">
        <v>392</v>
      </c>
      <c r="B584" s="10">
        <v>578</v>
      </c>
      <c r="C584" s="10" t="s">
        <v>1139</v>
      </c>
      <c r="D584" s="10" t="s">
        <v>1140</v>
      </c>
      <c r="E584" s="10" t="s">
        <v>367</v>
      </c>
      <c r="F584" s="10">
        <v>1</v>
      </c>
      <c r="G584" s="10">
        <v>127.72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127.72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127.72</v>
      </c>
      <c r="AK584" s="10">
        <v>127.72</v>
      </c>
      <c r="AL584" s="10">
        <v>578</v>
      </c>
      <c r="AM584"/>
    </row>
    <row r="585" spans="1:39" x14ac:dyDescent="0.25">
      <c r="A585" s="10" t="s">
        <v>391</v>
      </c>
      <c r="B585" s="10">
        <v>579</v>
      </c>
      <c r="C585" s="10" t="s">
        <v>215</v>
      </c>
      <c r="D585" s="10" t="s">
        <v>599</v>
      </c>
      <c r="E585" s="10" t="s">
        <v>600</v>
      </c>
      <c r="F585" s="10">
        <v>1</v>
      </c>
      <c r="G585" s="10">
        <v>127.65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127.65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127.65</v>
      </c>
      <c r="AK585" s="10">
        <v>127.65</v>
      </c>
      <c r="AL585" s="10">
        <v>579</v>
      </c>
      <c r="AM585"/>
    </row>
    <row r="586" spans="1:39" x14ac:dyDescent="0.25">
      <c r="A586" s="10" t="s">
        <v>392</v>
      </c>
      <c r="B586" s="10">
        <v>581</v>
      </c>
      <c r="C586" s="10" t="s">
        <v>669</v>
      </c>
      <c r="D586" s="10" t="s">
        <v>1141</v>
      </c>
      <c r="E586" s="10" t="s">
        <v>367</v>
      </c>
      <c r="F586" s="10">
        <v>1</v>
      </c>
      <c r="G586" s="10">
        <v>127.63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127.63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  <c r="AG586" s="10">
        <v>0</v>
      </c>
      <c r="AH586" s="10">
        <v>0</v>
      </c>
      <c r="AI586" s="10">
        <v>0</v>
      </c>
      <c r="AJ586" s="10">
        <v>127.63</v>
      </c>
      <c r="AK586" s="10">
        <v>127.63</v>
      </c>
      <c r="AL586" s="10">
        <v>581</v>
      </c>
      <c r="AM586"/>
    </row>
    <row r="587" spans="1:39" x14ac:dyDescent="0.25">
      <c r="A587" s="10" t="s">
        <v>392</v>
      </c>
      <c r="B587" s="10">
        <v>580</v>
      </c>
      <c r="C587" s="10" t="s">
        <v>669</v>
      </c>
      <c r="D587" s="10" t="s">
        <v>1142</v>
      </c>
      <c r="E587" s="10" t="s">
        <v>376</v>
      </c>
      <c r="F587" s="10">
        <v>1</v>
      </c>
      <c r="G587" s="10">
        <v>127.63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127.63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  <c r="AI587" s="10">
        <v>0</v>
      </c>
      <c r="AJ587" s="10">
        <v>127.63</v>
      </c>
      <c r="AK587" s="10">
        <v>127.63</v>
      </c>
      <c r="AL587" s="10">
        <v>580</v>
      </c>
      <c r="AM587"/>
    </row>
    <row r="588" spans="1:39" x14ac:dyDescent="0.25">
      <c r="A588" s="10" t="s">
        <v>391</v>
      </c>
      <c r="B588" s="10">
        <v>583</v>
      </c>
      <c r="C588" s="10" t="s">
        <v>1143</v>
      </c>
      <c r="D588" s="10" t="s">
        <v>444</v>
      </c>
      <c r="F588" s="10">
        <v>1</v>
      </c>
      <c r="G588" s="10">
        <v>127.21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127.21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0</v>
      </c>
      <c r="AJ588" s="10">
        <v>127.21</v>
      </c>
      <c r="AK588" s="10">
        <v>127.21</v>
      </c>
      <c r="AL588" s="10">
        <v>583</v>
      </c>
      <c r="AM588"/>
    </row>
    <row r="589" spans="1:39" x14ac:dyDescent="0.25">
      <c r="A589" s="10" t="s">
        <v>391</v>
      </c>
      <c r="B589" s="10">
        <v>582</v>
      </c>
      <c r="C589" s="10" t="s">
        <v>543</v>
      </c>
      <c r="D589" s="10" t="s">
        <v>137</v>
      </c>
      <c r="E589" s="10" t="s">
        <v>369</v>
      </c>
      <c r="F589" s="10">
        <v>1</v>
      </c>
      <c r="G589" s="10">
        <v>127.21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127.21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10">
        <v>0</v>
      </c>
      <c r="AJ589" s="10">
        <v>127.21</v>
      </c>
      <c r="AK589" s="10">
        <v>127.21</v>
      </c>
      <c r="AL589" s="10">
        <v>582</v>
      </c>
      <c r="AM589"/>
    </row>
    <row r="590" spans="1:39" x14ac:dyDescent="0.25">
      <c r="A590" s="10" t="s">
        <v>391</v>
      </c>
      <c r="B590" s="10">
        <v>584</v>
      </c>
      <c r="C590" s="10" t="s">
        <v>304</v>
      </c>
      <c r="D590" s="10" t="s">
        <v>613</v>
      </c>
      <c r="F590" s="10">
        <v>1</v>
      </c>
      <c r="G590" s="10">
        <v>127.13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127.13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10">
        <v>0</v>
      </c>
      <c r="AJ590" s="10">
        <v>127.13</v>
      </c>
      <c r="AK590" s="10">
        <v>127.13</v>
      </c>
      <c r="AL590" s="10">
        <v>584</v>
      </c>
      <c r="AM590"/>
    </row>
    <row r="591" spans="1:39" x14ac:dyDescent="0.25">
      <c r="A591" s="10" t="s">
        <v>392</v>
      </c>
      <c r="B591" s="10">
        <v>585</v>
      </c>
      <c r="C591" s="10" t="s">
        <v>534</v>
      </c>
      <c r="D591" s="10" t="s">
        <v>535</v>
      </c>
      <c r="E591" s="10" t="s">
        <v>367</v>
      </c>
      <c r="F591" s="10">
        <v>1</v>
      </c>
      <c r="G591" s="10">
        <v>127.06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127.06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127.06</v>
      </c>
      <c r="AK591" s="10">
        <v>127.06</v>
      </c>
      <c r="AL591" s="10">
        <v>585</v>
      </c>
      <c r="AM591"/>
    </row>
    <row r="592" spans="1:39" x14ac:dyDescent="0.25">
      <c r="A592" s="10" t="s">
        <v>391</v>
      </c>
      <c r="B592" s="10">
        <v>586</v>
      </c>
      <c r="C592" s="10" t="s">
        <v>735</v>
      </c>
      <c r="D592" s="10" t="s">
        <v>801</v>
      </c>
      <c r="E592" s="10" t="s">
        <v>357</v>
      </c>
      <c r="F592" s="10">
        <v>1</v>
      </c>
      <c r="G592" s="10">
        <v>126.94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126.94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126.94</v>
      </c>
      <c r="AK592" s="10">
        <v>126.94</v>
      </c>
      <c r="AL592" s="10">
        <v>586</v>
      </c>
      <c r="AM592"/>
    </row>
    <row r="593" spans="1:39" x14ac:dyDescent="0.25">
      <c r="A593" s="10" t="s">
        <v>392</v>
      </c>
      <c r="B593" s="10">
        <v>587</v>
      </c>
      <c r="C593" s="10" t="s">
        <v>802</v>
      </c>
      <c r="D593" s="10" t="s">
        <v>296</v>
      </c>
      <c r="E593" s="10" t="s">
        <v>362</v>
      </c>
      <c r="F593" s="10">
        <v>1</v>
      </c>
      <c r="G593" s="10">
        <v>126.93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126.93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0</v>
      </c>
      <c r="AI593" s="10">
        <v>0</v>
      </c>
      <c r="AJ593" s="10">
        <v>126.93</v>
      </c>
      <c r="AK593" s="10">
        <v>126.93</v>
      </c>
      <c r="AL593" s="10">
        <v>587</v>
      </c>
      <c r="AM593"/>
    </row>
    <row r="594" spans="1:39" x14ac:dyDescent="0.25">
      <c r="A594" s="10" t="s">
        <v>391</v>
      </c>
      <c r="B594" s="10">
        <v>588</v>
      </c>
      <c r="C594" s="10" t="s">
        <v>503</v>
      </c>
      <c r="D594" s="10" t="s">
        <v>151</v>
      </c>
      <c r="E594" s="10" t="s">
        <v>378</v>
      </c>
      <c r="F594" s="10">
        <v>1</v>
      </c>
      <c r="G594" s="10">
        <v>126.89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126.89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10">
        <v>0</v>
      </c>
      <c r="AJ594" s="10">
        <v>126.89</v>
      </c>
      <c r="AK594" s="10">
        <v>126.89</v>
      </c>
      <c r="AL594" s="10">
        <v>588</v>
      </c>
      <c r="AM594"/>
    </row>
    <row r="595" spans="1:39" x14ac:dyDescent="0.25">
      <c r="A595" s="10" t="s">
        <v>391</v>
      </c>
      <c r="B595" s="10">
        <v>589</v>
      </c>
      <c r="C595" s="10" t="s">
        <v>803</v>
      </c>
      <c r="D595" s="10" t="s">
        <v>280</v>
      </c>
      <c r="E595" s="10" t="s">
        <v>373</v>
      </c>
      <c r="F595" s="10">
        <v>1</v>
      </c>
      <c r="G595" s="10">
        <v>126.74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126.74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126.74</v>
      </c>
      <c r="AK595" s="10">
        <v>126.74</v>
      </c>
      <c r="AL595" s="10">
        <v>589</v>
      </c>
      <c r="AM595"/>
    </row>
    <row r="596" spans="1:39" x14ac:dyDescent="0.25">
      <c r="A596" s="10" t="s">
        <v>711</v>
      </c>
      <c r="B596" s="10">
        <v>590</v>
      </c>
      <c r="C596" s="10" t="s">
        <v>1144</v>
      </c>
      <c r="D596" s="10" t="s">
        <v>1145</v>
      </c>
      <c r="E596" s="10" t="s">
        <v>577</v>
      </c>
      <c r="F596" s="10">
        <v>1</v>
      </c>
      <c r="G596" s="10">
        <v>126.61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126.61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126.61</v>
      </c>
      <c r="AK596" s="10">
        <v>126.61</v>
      </c>
      <c r="AL596" s="10">
        <v>590</v>
      </c>
      <c r="AM596"/>
    </row>
    <row r="597" spans="1:39" x14ac:dyDescent="0.25">
      <c r="A597" s="10" t="s">
        <v>391</v>
      </c>
      <c r="B597" s="10">
        <v>591</v>
      </c>
      <c r="C597" s="10" t="s">
        <v>1146</v>
      </c>
      <c r="D597" s="10" t="s">
        <v>505</v>
      </c>
      <c r="E597" s="10" t="s">
        <v>605</v>
      </c>
      <c r="F597" s="10">
        <v>1</v>
      </c>
      <c r="G597" s="10">
        <v>126.43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126.43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10">
        <v>0</v>
      </c>
      <c r="AJ597" s="10">
        <v>126.43</v>
      </c>
      <c r="AK597" s="10">
        <v>126.43</v>
      </c>
      <c r="AL597" s="10">
        <v>591</v>
      </c>
      <c r="AM597"/>
    </row>
    <row r="598" spans="1:39" x14ac:dyDescent="0.25">
      <c r="A598" s="10" t="s">
        <v>392</v>
      </c>
      <c r="B598" s="10">
        <v>592</v>
      </c>
      <c r="C598" s="10" t="s">
        <v>804</v>
      </c>
      <c r="D598" s="10" t="s">
        <v>805</v>
      </c>
      <c r="E598" s="10" t="s">
        <v>717</v>
      </c>
      <c r="F598" s="10">
        <v>1</v>
      </c>
      <c r="G598" s="10">
        <v>126.32</v>
      </c>
      <c r="H598" s="10">
        <v>126.32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  <c r="AG598" s="10">
        <v>0</v>
      </c>
      <c r="AH598" s="10">
        <v>0</v>
      </c>
      <c r="AI598" s="10">
        <v>0</v>
      </c>
      <c r="AJ598" s="10">
        <v>126.32</v>
      </c>
      <c r="AK598" s="10">
        <v>126.32</v>
      </c>
      <c r="AL598" s="10">
        <v>592</v>
      </c>
      <c r="AM598"/>
    </row>
    <row r="599" spans="1:39" x14ac:dyDescent="0.25">
      <c r="A599" s="10" t="s">
        <v>392</v>
      </c>
      <c r="B599" s="10">
        <v>593</v>
      </c>
      <c r="C599" s="10" t="s">
        <v>652</v>
      </c>
      <c r="D599" s="10" t="s">
        <v>671</v>
      </c>
      <c r="E599" s="10" t="s">
        <v>1147</v>
      </c>
      <c r="F599" s="10">
        <v>1</v>
      </c>
      <c r="G599" s="10">
        <v>126.26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126.26</v>
      </c>
      <c r="AC599" s="10">
        <v>0</v>
      </c>
      <c r="AD599" s="10">
        <v>0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126.26</v>
      </c>
      <c r="AK599" s="10">
        <v>126.26</v>
      </c>
      <c r="AL599" s="10">
        <v>593</v>
      </c>
      <c r="AM599"/>
    </row>
    <row r="600" spans="1:39" x14ac:dyDescent="0.25">
      <c r="A600" s="10" t="s">
        <v>392</v>
      </c>
      <c r="B600" s="10">
        <v>594</v>
      </c>
      <c r="C600" s="10" t="s">
        <v>806</v>
      </c>
      <c r="D600" s="10" t="s">
        <v>807</v>
      </c>
      <c r="F600" s="10">
        <v>1</v>
      </c>
      <c r="G600" s="10">
        <v>126.22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126.22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  <c r="AG600" s="10">
        <v>0</v>
      </c>
      <c r="AH600" s="10">
        <v>0</v>
      </c>
      <c r="AI600" s="10">
        <v>0</v>
      </c>
      <c r="AJ600" s="10">
        <v>126.22</v>
      </c>
      <c r="AK600" s="10">
        <v>126.22</v>
      </c>
      <c r="AL600" s="10">
        <v>594</v>
      </c>
      <c r="AM600"/>
    </row>
    <row r="601" spans="1:39" x14ac:dyDescent="0.25">
      <c r="A601" s="10" t="s">
        <v>392</v>
      </c>
      <c r="B601" s="10">
        <v>595</v>
      </c>
      <c r="C601" s="10" t="s">
        <v>1148</v>
      </c>
      <c r="D601" s="10" t="s">
        <v>456</v>
      </c>
      <c r="E601" s="10" t="s">
        <v>363</v>
      </c>
      <c r="F601" s="10">
        <v>1</v>
      </c>
      <c r="G601" s="10">
        <v>126.16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126.16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  <c r="AG601" s="10">
        <v>0</v>
      </c>
      <c r="AH601" s="10">
        <v>0</v>
      </c>
      <c r="AI601" s="10">
        <v>0</v>
      </c>
      <c r="AJ601" s="10">
        <v>126.16</v>
      </c>
      <c r="AK601" s="10">
        <v>126.16</v>
      </c>
      <c r="AL601" s="10">
        <v>595</v>
      </c>
      <c r="AM601"/>
    </row>
    <row r="602" spans="1:39" x14ac:dyDescent="0.25">
      <c r="A602" s="10" t="s">
        <v>391</v>
      </c>
      <c r="B602" s="10">
        <v>596</v>
      </c>
      <c r="C602" s="10" t="s">
        <v>1149</v>
      </c>
      <c r="D602" s="10" t="s">
        <v>35</v>
      </c>
      <c r="E602" s="10" t="s">
        <v>363</v>
      </c>
      <c r="F602" s="10">
        <v>1</v>
      </c>
      <c r="G602" s="10">
        <v>126.09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126.09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  <c r="AH602" s="10">
        <v>0</v>
      </c>
      <c r="AI602" s="10">
        <v>0</v>
      </c>
      <c r="AJ602" s="10">
        <v>126.09</v>
      </c>
      <c r="AK602" s="10">
        <v>126.09</v>
      </c>
      <c r="AL602" s="10">
        <v>596</v>
      </c>
      <c r="AM602"/>
    </row>
    <row r="603" spans="1:39" x14ac:dyDescent="0.25">
      <c r="A603" s="10" t="s">
        <v>391</v>
      </c>
      <c r="B603" s="10">
        <v>597</v>
      </c>
      <c r="C603" s="10" t="s">
        <v>808</v>
      </c>
      <c r="D603" s="10" t="s">
        <v>809</v>
      </c>
      <c r="F603" s="10">
        <v>1</v>
      </c>
      <c r="G603" s="10">
        <v>126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126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0</v>
      </c>
      <c r="AH603" s="10">
        <v>0</v>
      </c>
      <c r="AI603" s="10">
        <v>0</v>
      </c>
      <c r="AJ603" s="10">
        <v>126</v>
      </c>
      <c r="AK603" s="10">
        <v>126</v>
      </c>
      <c r="AL603" s="10">
        <v>597</v>
      </c>
      <c r="AM603"/>
    </row>
    <row r="604" spans="1:39" x14ac:dyDescent="0.25">
      <c r="A604" s="10" t="s">
        <v>391</v>
      </c>
      <c r="B604" s="10">
        <v>598</v>
      </c>
      <c r="C604" s="10" t="s">
        <v>722</v>
      </c>
      <c r="D604" s="10" t="s">
        <v>810</v>
      </c>
      <c r="E604" s="10" t="s">
        <v>811</v>
      </c>
      <c r="F604" s="10">
        <v>1</v>
      </c>
      <c r="G604" s="10">
        <v>125.95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125.95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0</v>
      </c>
      <c r="AG604" s="10">
        <v>0</v>
      </c>
      <c r="AH604" s="10">
        <v>0</v>
      </c>
      <c r="AI604" s="10">
        <v>0</v>
      </c>
      <c r="AJ604" s="10">
        <v>125.95</v>
      </c>
      <c r="AK604" s="10">
        <v>125.95</v>
      </c>
      <c r="AL604" s="10">
        <v>598</v>
      </c>
      <c r="AM604"/>
    </row>
    <row r="605" spans="1:39" x14ac:dyDescent="0.25">
      <c r="A605" s="10" t="s">
        <v>391</v>
      </c>
      <c r="B605" s="10">
        <v>599</v>
      </c>
      <c r="C605" s="10" t="s">
        <v>523</v>
      </c>
      <c r="D605" s="10" t="s">
        <v>184</v>
      </c>
      <c r="E605" s="10" t="s">
        <v>705</v>
      </c>
      <c r="F605" s="10">
        <v>1</v>
      </c>
      <c r="G605" s="10">
        <v>125.54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125.54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125.54</v>
      </c>
      <c r="AK605" s="10">
        <v>125.54</v>
      </c>
      <c r="AL605" s="10">
        <v>599</v>
      </c>
      <c r="AM605"/>
    </row>
    <row r="606" spans="1:39" x14ac:dyDescent="0.25">
      <c r="A606" s="10" t="s">
        <v>392</v>
      </c>
      <c r="B606" s="10">
        <v>600</v>
      </c>
      <c r="C606" s="10" t="s">
        <v>812</v>
      </c>
      <c r="D606" s="10" t="s">
        <v>275</v>
      </c>
      <c r="E606" s="10" t="s">
        <v>813</v>
      </c>
      <c r="F606" s="10">
        <v>1</v>
      </c>
      <c r="G606" s="10">
        <v>125.31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125.31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125.31</v>
      </c>
      <c r="AK606" s="10">
        <v>125.31</v>
      </c>
      <c r="AL606" s="10">
        <v>600</v>
      </c>
      <c r="AM606"/>
    </row>
    <row r="607" spans="1:39" x14ac:dyDescent="0.25">
      <c r="A607" s="10" t="s">
        <v>392</v>
      </c>
      <c r="B607" s="10">
        <v>601</v>
      </c>
      <c r="C607" s="10" t="s">
        <v>1150</v>
      </c>
      <c r="D607" s="10" t="s">
        <v>275</v>
      </c>
      <c r="E607" s="10" t="s">
        <v>363</v>
      </c>
      <c r="F607" s="10">
        <v>1</v>
      </c>
      <c r="G607" s="10">
        <v>125.29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125.29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  <c r="AG607" s="10">
        <v>0</v>
      </c>
      <c r="AH607" s="10">
        <v>0</v>
      </c>
      <c r="AI607" s="10">
        <v>0</v>
      </c>
      <c r="AJ607" s="10">
        <v>125.29</v>
      </c>
      <c r="AK607" s="10">
        <v>125.29</v>
      </c>
      <c r="AL607" s="10">
        <v>601</v>
      </c>
      <c r="AM607"/>
    </row>
    <row r="608" spans="1:39" x14ac:dyDescent="0.25">
      <c r="A608" s="10" t="s">
        <v>392</v>
      </c>
      <c r="B608" s="10">
        <v>602</v>
      </c>
      <c r="C608" s="10" t="s">
        <v>298</v>
      </c>
      <c r="D608" s="10" t="s">
        <v>299</v>
      </c>
      <c r="E608" s="10" t="s">
        <v>454</v>
      </c>
      <c r="F608" s="10">
        <v>1</v>
      </c>
      <c r="G608" s="10">
        <v>125.22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125.22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  <c r="AG608" s="10">
        <v>0</v>
      </c>
      <c r="AH608" s="10">
        <v>0</v>
      </c>
      <c r="AI608" s="10">
        <v>0</v>
      </c>
      <c r="AJ608" s="10">
        <v>125.22</v>
      </c>
      <c r="AK608" s="10">
        <v>125.22</v>
      </c>
      <c r="AL608" s="10">
        <v>602</v>
      </c>
      <c r="AM608"/>
    </row>
    <row r="609" spans="1:39" x14ac:dyDescent="0.25">
      <c r="A609" s="10" t="s">
        <v>392</v>
      </c>
      <c r="B609" s="10">
        <v>603</v>
      </c>
      <c r="C609" s="10" t="s">
        <v>708</v>
      </c>
      <c r="D609" s="10" t="s">
        <v>1293</v>
      </c>
      <c r="E609" s="10" t="s">
        <v>383</v>
      </c>
      <c r="F609" s="10">
        <v>1</v>
      </c>
      <c r="G609" s="10">
        <v>125.06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125.06</v>
      </c>
      <c r="AE609" s="10">
        <v>0</v>
      </c>
      <c r="AF609" s="10">
        <v>0</v>
      </c>
      <c r="AG609" s="10">
        <v>0</v>
      </c>
      <c r="AH609" s="10">
        <v>0</v>
      </c>
      <c r="AI609" s="10">
        <v>0</v>
      </c>
      <c r="AJ609" s="10">
        <v>125.06</v>
      </c>
      <c r="AK609" s="10">
        <v>125.06</v>
      </c>
      <c r="AL609" s="10">
        <v>603</v>
      </c>
      <c r="AM609"/>
    </row>
    <row r="610" spans="1:39" x14ac:dyDescent="0.25">
      <c r="A610" s="10" t="s">
        <v>391</v>
      </c>
      <c r="B610" s="10">
        <v>604</v>
      </c>
      <c r="C610" s="10" t="s">
        <v>1151</v>
      </c>
      <c r="D610" s="10" t="s">
        <v>1152</v>
      </c>
      <c r="E610" s="10" t="s">
        <v>1153</v>
      </c>
      <c r="F610" s="10">
        <v>1</v>
      </c>
      <c r="G610" s="10">
        <v>125.04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125.04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125.04</v>
      </c>
      <c r="AK610" s="10">
        <v>125.04</v>
      </c>
      <c r="AL610" s="10">
        <v>604</v>
      </c>
      <c r="AM610"/>
    </row>
    <row r="611" spans="1:39" x14ac:dyDescent="0.25">
      <c r="A611" s="10" t="s">
        <v>392</v>
      </c>
      <c r="B611" s="10">
        <v>605</v>
      </c>
      <c r="C611" s="10" t="s">
        <v>1151</v>
      </c>
      <c r="D611" s="10" t="s">
        <v>556</v>
      </c>
      <c r="E611" s="10" t="s">
        <v>1153</v>
      </c>
      <c r="F611" s="10">
        <v>1</v>
      </c>
      <c r="G611" s="10">
        <v>125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125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10">
        <v>0</v>
      </c>
      <c r="AJ611" s="10">
        <v>125</v>
      </c>
      <c r="AK611" s="10">
        <v>125</v>
      </c>
      <c r="AL611" s="10">
        <v>605</v>
      </c>
      <c r="AM611"/>
    </row>
    <row r="612" spans="1:39" x14ac:dyDescent="0.25">
      <c r="A612" s="10" t="s">
        <v>392</v>
      </c>
      <c r="B612" s="10">
        <v>606</v>
      </c>
      <c r="C612" s="10" t="s">
        <v>20</v>
      </c>
      <c r="D612" s="10" t="s">
        <v>1154</v>
      </c>
      <c r="E612" s="10" t="s">
        <v>357</v>
      </c>
      <c r="F612" s="10">
        <v>1</v>
      </c>
      <c r="G612" s="10">
        <v>124.77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124.77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10">
        <v>0</v>
      </c>
      <c r="AJ612" s="10">
        <v>124.77</v>
      </c>
      <c r="AK612" s="10">
        <v>124.77</v>
      </c>
      <c r="AL612" s="10">
        <v>606</v>
      </c>
      <c r="AM612"/>
    </row>
    <row r="613" spans="1:39" x14ac:dyDescent="0.25">
      <c r="A613" s="10" t="s">
        <v>391</v>
      </c>
      <c r="B613" s="10">
        <v>607</v>
      </c>
      <c r="C613" s="10" t="s">
        <v>916</v>
      </c>
      <c r="D613" s="10" t="s">
        <v>212</v>
      </c>
      <c r="E613" s="10" t="s">
        <v>417</v>
      </c>
      <c r="F613" s="10">
        <v>1</v>
      </c>
      <c r="G613" s="10">
        <v>124.31</v>
      </c>
      <c r="H613" s="10">
        <v>0</v>
      </c>
      <c r="I613" s="10">
        <v>0</v>
      </c>
      <c r="J613" s="10">
        <v>0</v>
      </c>
      <c r="K613" s="10">
        <v>124.31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  <c r="AG613" s="10">
        <v>0</v>
      </c>
      <c r="AH613" s="10">
        <v>0</v>
      </c>
      <c r="AI613" s="10">
        <v>0</v>
      </c>
      <c r="AJ613" s="10">
        <v>124.31</v>
      </c>
      <c r="AK613" s="10">
        <v>124.31</v>
      </c>
      <c r="AL613" s="10">
        <v>607</v>
      </c>
      <c r="AM613"/>
    </row>
    <row r="614" spans="1:39" x14ac:dyDescent="0.25">
      <c r="A614" s="10" t="s">
        <v>391</v>
      </c>
      <c r="B614" s="10">
        <v>608</v>
      </c>
      <c r="C614" s="10" t="s">
        <v>1155</v>
      </c>
      <c r="D614" s="10" t="s">
        <v>1156</v>
      </c>
      <c r="E614" s="10" t="s">
        <v>577</v>
      </c>
      <c r="F614" s="10">
        <v>1</v>
      </c>
      <c r="G614" s="10">
        <v>124.21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124.21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0</v>
      </c>
      <c r="AH614" s="10">
        <v>0</v>
      </c>
      <c r="AI614" s="10">
        <v>0</v>
      </c>
      <c r="AJ614" s="10">
        <v>124.21</v>
      </c>
      <c r="AK614" s="10">
        <v>124.21</v>
      </c>
      <c r="AL614" s="10">
        <v>608</v>
      </c>
      <c r="AM614"/>
    </row>
    <row r="615" spans="1:39" x14ac:dyDescent="0.25">
      <c r="A615" s="10" t="s">
        <v>392</v>
      </c>
      <c r="B615" s="10">
        <v>609</v>
      </c>
      <c r="C615" s="10" t="s">
        <v>1083</v>
      </c>
      <c r="D615" s="10" t="s">
        <v>238</v>
      </c>
      <c r="E615" s="10" t="s">
        <v>367</v>
      </c>
      <c r="F615" s="10">
        <v>1</v>
      </c>
      <c r="G615" s="10">
        <v>124.2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124.2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10">
        <v>0</v>
      </c>
      <c r="AG615" s="10">
        <v>0</v>
      </c>
      <c r="AH615" s="10">
        <v>0</v>
      </c>
      <c r="AI615" s="10">
        <v>0</v>
      </c>
      <c r="AJ615" s="10">
        <v>124.2</v>
      </c>
      <c r="AK615" s="10">
        <v>124.2</v>
      </c>
      <c r="AL615" s="10">
        <v>609</v>
      </c>
      <c r="AM615"/>
    </row>
    <row r="616" spans="1:39" x14ac:dyDescent="0.25">
      <c r="A616" s="10" t="s">
        <v>392</v>
      </c>
      <c r="B616" s="10">
        <v>610</v>
      </c>
      <c r="C616" s="10" t="s">
        <v>776</v>
      </c>
      <c r="D616" s="10" t="s">
        <v>529</v>
      </c>
      <c r="E616" s="10" t="s">
        <v>363</v>
      </c>
      <c r="F616" s="10">
        <v>1</v>
      </c>
      <c r="G616" s="10">
        <v>124.11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124.11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  <c r="AG616" s="10">
        <v>0</v>
      </c>
      <c r="AH616" s="10">
        <v>0</v>
      </c>
      <c r="AI616" s="10">
        <v>0</v>
      </c>
      <c r="AJ616" s="10">
        <v>124.11</v>
      </c>
      <c r="AK616" s="10">
        <v>124.11</v>
      </c>
      <c r="AL616" s="10">
        <v>610</v>
      </c>
      <c r="AM616"/>
    </row>
    <row r="617" spans="1:39" x14ac:dyDescent="0.25">
      <c r="A617" s="10" t="s">
        <v>391</v>
      </c>
      <c r="B617" s="10">
        <v>611</v>
      </c>
      <c r="C617" s="10" t="s">
        <v>1159</v>
      </c>
      <c r="D617" s="10" t="s">
        <v>1160</v>
      </c>
      <c r="E617" s="10" t="s">
        <v>1161</v>
      </c>
      <c r="F617" s="10">
        <v>1</v>
      </c>
      <c r="G617" s="10">
        <v>123.89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123.89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10">
        <v>0</v>
      </c>
      <c r="AJ617" s="10">
        <v>123.89</v>
      </c>
      <c r="AK617" s="10">
        <v>123.89</v>
      </c>
      <c r="AL617" s="10">
        <v>612</v>
      </c>
      <c r="AM617"/>
    </row>
    <row r="618" spans="1:39" x14ac:dyDescent="0.25">
      <c r="A618" s="10" t="s">
        <v>392</v>
      </c>
      <c r="B618" s="10">
        <v>612</v>
      </c>
      <c r="C618" s="10" t="s">
        <v>1157</v>
      </c>
      <c r="D618" s="10" t="s">
        <v>1158</v>
      </c>
      <c r="E618" s="10" t="s">
        <v>417</v>
      </c>
      <c r="F618" s="10">
        <v>1</v>
      </c>
      <c r="G618" s="10">
        <v>123.89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123.89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10">
        <v>0</v>
      </c>
      <c r="AJ618" s="10">
        <v>123.89</v>
      </c>
      <c r="AK618" s="10">
        <v>123.89</v>
      </c>
      <c r="AL618" s="10">
        <v>611</v>
      </c>
      <c r="AM618"/>
    </row>
    <row r="619" spans="1:39" x14ac:dyDescent="0.25">
      <c r="A619" s="10" t="s">
        <v>391</v>
      </c>
      <c r="B619" s="10">
        <v>614</v>
      </c>
      <c r="C619" s="10" t="s">
        <v>1163</v>
      </c>
      <c r="D619" s="10" t="s">
        <v>1164</v>
      </c>
      <c r="E619" s="10" t="s">
        <v>417</v>
      </c>
      <c r="F619" s="10">
        <v>1</v>
      </c>
      <c r="G619" s="10">
        <v>123.78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123.78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123.78</v>
      </c>
      <c r="AK619" s="10">
        <v>123.78</v>
      </c>
      <c r="AL619" s="10">
        <v>614</v>
      </c>
      <c r="AM619"/>
    </row>
    <row r="620" spans="1:39" x14ac:dyDescent="0.25">
      <c r="A620" s="10" t="s">
        <v>391</v>
      </c>
      <c r="B620" s="10">
        <v>613</v>
      </c>
      <c r="C620" s="10" t="s">
        <v>1162</v>
      </c>
      <c r="D620" s="10" t="s">
        <v>229</v>
      </c>
      <c r="F620" s="10">
        <v>1</v>
      </c>
      <c r="G620" s="10">
        <v>123.78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123.78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10">
        <v>0</v>
      </c>
      <c r="AJ620" s="10">
        <v>123.78</v>
      </c>
      <c r="AK620" s="10">
        <v>123.78</v>
      </c>
      <c r="AL620" s="10">
        <v>613</v>
      </c>
      <c r="AM620"/>
    </row>
    <row r="621" spans="1:39" x14ac:dyDescent="0.25">
      <c r="A621" s="10" t="s">
        <v>711</v>
      </c>
      <c r="B621" s="10">
        <v>615</v>
      </c>
      <c r="C621" s="10" t="s">
        <v>818</v>
      </c>
      <c r="D621" s="10" t="s">
        <v>819</v>
      </c>
      <c r="E621" s="10" t="s">
        <v>367</v>
      </c>
      <c r="F621" s="10">
        <v>1</v>
      </c>
      <c r="G621" s="10">
        <v>123.58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123.58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  <c r="AG621" s="10">
        <v>0</v>
      </c>
      <c r="AH621" s="10">
        <v>0</v>
      </c>
      <c r="AI621" s="10">
        <v>0</v>
      </c>
      <c r="AJ621" s="10">
        <v>123.58</v>
      </c>
      <c r="AK621" s="10">
        <v>123.58</v>
      </c>
      <c r="AL621" s="10">
        <v>615</v>
      </c>
      <c r="AM621"/>
    </row>
    <row r="622" spans="1:39" x14ac:dyDescent="0.25">
      <c r="A622" s="10" t="s">
        <v>391</v>
      </c>
      <c r="B622" s="10">
        <v>616</v>
      </c>
      <c r="C622" s="10" t="s">
        <v>127</v>
      </c>
      <c r="D622" s="10" t="s">
        <v>820</v>
      </c>
      <c r="E622" s="10" t="s">
        <v>798</v>
      </c>
      <c r="F622" s="10">
        <v>1</v>
      </c>
      <c r="G622" s="10">
        <v>123.56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123.56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  <c r="AH622" s="10">
        <v>0</v>
      </c>
      <c r="AI622" s="10">
        <v>0</v>
      </c>
      <c r="AJ622" s="10">
        <v>123.56</v>
      </c>
      <c r="AK622" s="10">
        <v>123.56</v>
      </c>
      <c r="AL622" s="10">
        <v>616</v>
      </c>
      <c r="AM622"/>
    </row>
    <row r="623" spans="1:39" x14ac:dyDescent="0.25">
      <c r="A623" s="10" t="s">
        <v>391</v>
      </c>
      <c r="B623" s="10">
        <v>617</v>
      </c>
      <c r="C623" s="10" t="s">
        <v>1165</v>
      </c>
      <c r="D623" s="10" t="s">
        <v>1166</v>
      </c>
      <c r="E623" s="10" t="s">
        <v>363</v>
      </c>
      <c r="F623" s="10">
        <v>1</v>
      </c>
      <c r="G623" s="10">
        <v>123.49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123.49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10">
        <v>0</v>
      </c>
      <c r="AJ623" s="10">
        <v>123.49</v>
      </c>
      <c r="AK623" s="10">
        <v>123.49</v>
      </c>
      <c r="AL623" s="10">
        <v>617</v>
      </c>
      <c r="AM623"/>
    </row>
    <row r="624" spans="1:39" x14ac:dyDescent="0.25">
      <c r="A624" s="10" t="s">
        <v>391</v>
      </c>
      <c r="B624" s="10">
        <v>618</v>
      </c>
      <c r="C624" s="10" t="s">
        <v>675</v>
      </c>
      <c r="D624" s="10" t="s">
        <v>177</v>
      </c>
      <c r="E624" s="10" t="s">
        <v>676</v>
      </c>
      <c r="F624" s="10">
        <v>1</v>
      </c>
      <c r="G624" s="10">
        <v>123.48</v>
      </c>
      <c r="H624" s="10">
        <v>0</v>
      </c>
      <c r="I624" s="10">
        <v>0</v>
      </c>
      <c r="J624" s="10">
        <v>123.48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  <c r="AH624" s="10">
        <v>0</v>
      </c>
      <c r="AI624" s="10">
        <v>0</v>
      </c>
      <c r="AJ624" s="10">
        <v>123.48</v>
      </c>
      <c r="AK624" s="10">
        <v>123.48</v>
      </c>
      <c r="AL624" s="10">
        <v>618</v>
      </c>
      <c r="AM624"/>
    </row>
    <row r="625" spans="1:39" x14ac:dyDescent="0.25">
      <c r="A625" s="10" t="s">
        <v>391</v>
      </c>
      <c r="B625" s="10">
        <v>619</v>
      </c>
      <c r="C625" s="10" t="s">
        <v>610</v>
      </c>
      <c r="D625" s="10" t="s">
        <v>1167</v>
      </c>
      <c r="E625" s="10" t="s">
        <v>367</v>
      </c>
      <c r="F625" s="10">
        <v>1</v>
      </c>
      <c r="G625" s="10">
        <v>123.42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123.42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  <c r="AI625" s="10">
        <v>0</v>
      </c>
      <c r="AJ625" s="10">
        <v>123.42</v>
      </c>
      <c r="AK625" s="10">
        <v>123.42</v>
      </c>
      <c r="AL625" s="10">
        <v>619</v>
      </c>
      <c r="AM625"/>
    </row>
    <row r="626" spans="1:39" x14ac:dyDescent="0.25">
      <c r="A626" s="10" t="s">
        <v>391</v>
      </c>
      <c r="B626" s="10">
        <v>620</v>
      </c>
      <c r="C626" s="10" t="s">
        <v>899</v>
      </c>
      <c r="D626" s="10" t="s">
        <v>900</v>
      </c>
      <c r="E626" s="10" t="s">
        <v>417</v>
      </c>
      <c r="F626" s="10">
        <v>1</v>
      </c>
      <c r="G626" s="10">
        <v>123.35</v>
      </c>
      <c r="H626" s="10">
        <v>0</v>
      </c>
      <c r="I626" s="10">
        <v>123.35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  <c r="AI626" s="10">
        <v>0</v>
      </c>
      <c r="AJ626" s="10">
        <v>123.35</v>
      </c>
      <c r="AK626" s="10">
        <v>123.35</v>
      </c>
      <c r="AL626" s="10">
        <v>620</v>
      </c>
      <c r="AM626"/>
    </row>
    <row r="627" spans="1:39" x14ac:dyDescent="0.25">
      <c r="A627" s="10" t="s">
        <v>391</v>
      </c>
      <c r="B627" s="10">
        <v>621</v>
      </c>
      <c r="C627" s="10" t="s">
        <v>800</v>
      </c>
      <c r="D627" s="10" t="s">
        <v>821</v>
      </c>
      <c r="E627" s="10" t="s">
        <v>362</v>
      </c>
      <c r="F627" s="10">
        <v>1</v>
      </c>
      <c r="G627" s="10">
        <v>123.23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123.23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  <c r="AI627" s="10">
        <v>0</v>
      </c>
      <c r="AJ627" s="10">
        <v>123.23</v>
      </c>
      <c r="AK627" s="10">
        <v>123.23</v>
      </c>
      <c r="AL627" s="10">
        <v>621</v>
      </c>
      <c r="AM627"/>
    </row>
    <row r="628" spans="1:39" x14ac:dyDescent="0.25">
      <c r="A628" s="10" t="s">
        <v>391</v>
      </c>
      <c r="B628" s="10">
        <v>622</v>
      </c>
      <c r="C628" s="10" t="s">
        <v>1168</v>
      </c>
      <c r="D628" s="10" t="s">
        <v>1169</v>
      </c>
      <c r="E628" s="10" t="s">
        <v>359</v>
      </c>
      <c r="F628" s="10">
        <v>1</v>
      </c>
      <c r="G628" s="10">
        <v>123.21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123.21</v>
      </c>
      <c r="AC628" s="10">
        <v>0</v>
      </c>
      <c r="AD628" s="10">
        <v>0</v>
      </c>
      <c r="AE628" s="10">
        <v>0</v>
      </c>
      <c r="AF628" s="10">
        <v>0</v>
      </c>
      <c r="AG628" s="10">
        <v>0</v>
      </c>
      <c r="AH628" s="10">
        <v>0</v>
      </c>
      <c r="AI628" s="10">
        <v>0</v>
      </c>
      <c r="AJ628" s="10">
        <v>123.21</v>
      </c>
      <c r="AK628" s="10">
        <v>123.21</v>
      </c>
      <c r="AL628" s="10">
        <v>622</v>
      </c>
      <c r="AM628"/>
    </row>
    <row r="629" spans="1:39" x14ac:dyDescent="0.25">
      <c r="A629" s="10" t="s">
        <v>391</v>
      </c>
      <c r="B629" s="10">
        <v>623</v>
      </c>
      <c r="C629" s="10" t="s">
        <v>106</v>
      </c>
      <c r="D629" s="10" t="s">
        <v>1170</v>
      </c>
      <c r="E629" s="10" t="s">
        <v>363</v>
      </c>
      <c r="F629" s="10">
        <v>1</v>
      </c>
      <c r="G629" s="10">
        <v>122.74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122.74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122.74</v>
      </c>
      <c r="AK629" s="10">
        <v>122.74</v>
      </c>
      <c r="AL629" s="10">
        <v>623</v>
      </c>
      <c r="AM629"/>
    </row>
    <row r="630" spans="1:39" x14ac:dyDescent="0.25">
      <c r="A630" s="10" t="s">
        <v>392</v>
      </c>
      <c r="B630" s="10">
        <v>624</v>
      </c>
      <c r="C630" s="10" t="s">
        <v>1171</v>
      </c>
      <c r="D630" s="10" t="s">
        <v>1172</v>
      </c>
      <c r="E630" s="10" t="s">
        <v>363</v>
      </c>
      <c r="F630" s="10">
        <v>1</v>
      </c>
      <c r="G630" s="10">
        <v>122.72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122.72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0</v>
      </c>
      <c r="AH630" s="10">
        <v>0</v>
      </c>
      <c r="AI630" s="10">
        <v>0</v>
      </c>
      <c r="AJ630" s="10">
        <v>122.72</v>
      </c>
      <c r="AK630" s="10">
        <v>122.72</v>
      </c>
      <c r="AL630" s="10">
        <v>624</v>
      </c>
      <c r="AM630"/>
    </row>
    <row r="631" spans="1:39" x14ac:dyDescent="0.25">
      <c r="A631" s="10" t="s">
        <v>391</v>
      </c>
      <c r="B631" s="10">
        <v>625</v>
      </c>
      <c r="C631" s="10" t="s">
        <v>127</v>
      </c>
      <c r="D631" s="10" t="s">
        <v>35</v>
      </c>
      <c r="E631" s="10" t="s">
        <v>1173</v>
      </c>
      <c r="F631" s="10">
        <v>1</v>
      </c>
      <c r="G631" s="10">
        <v>122.61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122.61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122.61</v>
      </c>
      <c r="AK631" s="10">
        <v>122.61</v>
      </c>
      <c r="AL631" s="10">
        <v>625</v>
      </c>
      <c r="AM631"/>
    </row>
    <row r="632" spans="1:39" x14ac:dyDescent="0.25">
      <c r="A632" s="10" t="s">
        <v>391</v>
      </c>
      <c r="B632" s="10">
        <v>626</v>
      </c>
      <c r="C632" s="10" t="s">
        <v>508</v>
      </c>
      <c r="D632" s="10" t="s">
        <v>325</v>
      </c>
      <c r="E632" s="10" t="s">
        <v>680</v>
      </c>
      <c r="F632" s="10">
        <v>1</v>
      </c>
      <c r="G632" s="10">
        <v>122.6</v>
      </c>
      <c r="H632" s="10">
        <v>0</v>
      </c>
      <c r="I632" s="10">
        <v>122.6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  <c r="AG632" s="10">
        <v>0</v>
      </c>
      <c r="AH632" s="10">
        <v>0</v>
      </c>
      <c r="AI632" s="10">
        <v>0</v>
      </c>
      <c r="AJ632" s="10">
        <v>122.6</v>
      </c>
      <c r="AK632" s="10">
        <v>122.6</v>
      </c>
      <c r="AL632" s="10">
        <v>626</v>
      </c>
      <c r="AM632"/>
    </row>
    <row r="633" spans="1:39" x14ac:dyDescent="0.25">
      <c r="A633" s="10" t="s">
        <v>392</v>
      </c>
      <c r="B633" s="10">
        <v>627</v>
      </c>
      <c r="C633" s="10" t="s">
        <v>757</v>
      </c>
      <c r="D633" s="10" t="s">
        <v>822</v>
      </c>
      <c r="E633" s="10" t="s">
        <v>823</v>
      </c>
      <c r="F633" s="10">
        <v>1</v>
      </c>
      <c r="G633" s="10">
        <v>122.56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122.56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  <c r="AH633" s="10">
        <v>0</v>
      </c>
      <c r="AI633" s="10">
        <v>0</v>
      </c>
      <c r="AJ633" s="10">
        <v>122.56</v>
      </c>
      <c r="AK633" s="10">
        <v>122.56</v>
      </c>
      <c r="AL633" s="10">
        <v>627</v>
      </c>
      <c r="AM633"/>
    </row>
    <row r="634" spans="1:39" x14ac:dyDescent="0.25">
      <c r="A634" s="10" t="s">
        <v>392</v>
      </c>
      <c r="B634" s="10">
        <v>628</v>
      </c>
      <c r="C634" s="10" t="s">
        <v>1174</v>
      </c>
      <c r="D634" s="10" t="s">
        <v>1175</v>
      </c>
      <c r="E634" s="10" t="s">
        <v>417</v>
      </c>
      <c r="F634" s="10">
        <v>1</v>
      </c>
      <c r="G634" s="10">
        <v>122.45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122.45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  <c r="AG634" s="10">
        <v>0</v>
      </c>
      <c r="AH634" s="10">
        <v>0</v>
      </c>
      <c r="AI634" s="10">
        <v>0</v>
      </c>
      <c r="AJ634" s="10">
        <v>122.45</v>
      </c>
      <c r="AK634" s="10">
        <v>122.45</v>
      </c>
      <c r="AL634" s="10">
        <v>628</v>
      </c>
      <c r="AM634"/>
    </row>
    <row r="635" spans="1:39" x14ac:dyDescent="0.25">
      <c r="A635" s="10" t="s">
        <v>391</v>
      </c>
      <c r="B635" s="10">
        <v>629</v>
      </c>
      <c r="C635" s="10" t="s">
        <v>1176</v>
      </c>
      <c r="D635" s="10" t="s">
        <v>1177</v>
      </c>
      <c r="E635" s="10" t="s">
        <v>417</v>
      </c>
      <c r="F635" s="10">
        <v>1</v>
      </c>
      <c r="G635" s="10">
        <v>122.43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122.43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0</v>
      </c>
      <c r="AJ635" s="10">
        <v>122.43</v>
      </c>
      <c r="AK635" s="10">
        <v>122.43</v>
      </c>
      <c r="AL635" s="10">
        <v>629</v>
      </c>
      <c r="AM635"/>
    </row>
    <row r="636" spans="1:39" x14ac:dyDescent="0.25">
      <c r="A636" s="10" t="s">
        <v>391</v>
      </c>
      <c r="B636" s="10">
        <v>630</v>
      </c>
      <c r="C636" s="10" t="s">
        <v>824</v>
      </c>
      <c r="D636" s="10" t="s">
        <v>554</v>
      </c>
      <c r="E636" s="10" t="s">
        <v>376</v>
      </c>
      <c r="F636" s="10">
        <v>1</v>
      </c>
      <c r="G636" s="10">
        <v>122.18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122.18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  <c r="AG636" s="10">
        <v>0</v>
      </c>
      <c r="AH636" s="10">
        <v>0</v>
      </c>
      <c r="AI636" s="10">
        <v>0</v>
      </c>
      <c r="AJ636" s="10">
        <v>122.18</v>
      </c>
      <c r="AK636" s="10">
        <v>122.18</v>
      </c>
      <c r="AL636" s="10">
        <v>630</v>
      </c>
      <c r="AM636"/>
    </row>
    <row r="637" spans="1:39" x14ac:dyDescent="0.25">
      <c r="A637" s="10" t="s">
        <v>392</v>
      </c>
      <c r="B637" s="10">
        <v>631</v>
      </c>
      <c r="C637" s="10" t="s">
        <v>684</v>
      </c>
      <c r="D637" s="10" t="s">
        <v>685</v>
      </c>
      <c r="E637" s="10" t="s">
        <v>686</v>
      </c>
      <c r="F637" s="10">
        <v>1</v>
      </c>
      <c r="G637" s="10">
        <v>122.15</v>
      </c>
      <c r="H637" s="10">
        <v>122.15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  <c r="AH637" s="10">
        <v>0</v>
      </c>
      <c r="AI637" s="10">
        <v>0</v>
      </c>
      <c r="AJ637" s="10">
        <v>122.15</v>
      </c>
      <c r="AK637" s="10">
        <v>122.15</v>
      </c>
      <c r="AL637" s="10">
        <v>631</v>
      </c>
      <c r="AM637"/>
    </row>
    <row r="638" spans="1:39" x14ac:dyDescent="0.25">
      <c r="A638" s="10" t="s">
        <v>392</v>
      </c>
      <c r="B638" s="10">
        <v>632</v>
      </c>
      <c r="C638" s="10" t="s">
        <v>301</v>
      </c>
      <c r="D638" s="10" t="s">
        <v>509</v>
      </c>
      <c r="E638" s="10" t="s">
        <v>660</v>
      </c>
      <c r="F638" s="10">
        <v>1</v>
      </c>
      <c r="G638" s="10">
        <v>122.11</v>
      </c>
      <c r="H638" s="10">
        <v>122.11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  <c r="AG638" s="10">
        <v>0</v>
      </c>
      <c r="AH638" s="10">
        <v>0</v>
      </c>
      <c r="AI638" s="10">
        <v>0</v>
      </c>
      <c r="AJ638" s="10">
        <v>122.11</v>
      </c>
      <c r="AK638" s="10">
        <v>122.11</v>
      </c>
      <c r="AL638" s="10">
        <v>632</v>
      </c>
      <c r="AM638"/>
    </row>
    <row r="639" spans="1:39" x14ac:dyDescent="0.25">
      <c r="A639" s="10" t="s">
        <v>391</v>
      </c>
      <c r="B639" s="10">
        <v>633</v>
      </c>
      <c r="C639" s="10" t="s">
        <v>825</v>
      </c>
      <c r="D639" s="10" t="s">
        <v>826</v>
      </c>
      <c r="E639" s="10" t="s">
        <v>827</v>
      </c>
      <c r="F639" s="10">
        <v>1</v>
      </c>
      <c r="G639" s="10">
        <v>121.96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121.96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121.96</v>
      </c>
      <c r="AK639" s="10">
        <v>121.96</v>
      </c>
      <c r="AL639" s="10">
        <v>633</v>
      </c>
      <c r="AM639"/>
    </row>
    <row r="640" spans="1:39" x14ac:dyDescent="0.25">
      <c r="A640" s="10" t="s">
        <v>391</v>
      </c>
      <c r="B640" s="10">
        <v>634</v>
      </c>
      <c r="C640" s="10" t="s">
        <v>1178</v>
      </c>
      <c r="D640" s="10" t="s">
        <v>181</v>
      </c>
      <c r="E640" s="10" t="s">
        <v>374</v>
      </c>
      <c r="F640" s="10">
        <v>1</v>
      </c>
      <c r="G640" s="10">
        <v>121.96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121.96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121.96</v>
      </c>
      <c r="AK640" s="10">
        <v>121.96</v>
      </c>
      <c r="AL640" s="10">
        <v>634</v>
      </c>
      <c r="AM640"/>
    </row>
    <row r="641" spans="1:39" x14ac:dyDescent="0.25">
      <c r="A641" s="10" t="s">
        <v>391</v>
      </c>
      <c r="B641" s="10">
        <v>635</v>
      </c>
      <c r="C641" s="10" t="s">
        <v>614</v>
      </c>
      <c r="D641" s="10" t="s">
        <v>615</v>
      </c>
      <c r="E641" s="10" t="s">
        <v>616</v>
      </c>
      <c r="F641" s="10">
        <v>1</v>
      </c>
      <c r="G641" s="10">
        <v>121.92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121.92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  <c r="AH641" s="10">
        <v>0</v>
      </c>
      <c r="AI641" s="10">
        <v>0</v>
      </c>
      <c r="AJ641" s="10">
        <v>121.92</v>
      </c>
      <c r="AK641" s="10">
        <v>121.92</v>
      </c>
      <c r="AL641" s="10">
        <v>635</v>
      </c>
      <c r="AM641"/>
    </row>
    <row r="642" spans="1:39" x14ac:dyDescent="0.25">
      <c r="A642" s="10" t="s">
        <v>391</v>
      </c>
      <c r="B642" s="10">
        <v>636</v>
      </c>
      <c r="C642" s="10" t="s">
        <v>572</v>
      </c>
      <c r="D642" s="10" t="s">
        <v>35</v>
      </c>
      <c r="E642" s="10" t="s">
        <v>368</v>
      </c>
      <c r="F642" s="10">
        <v>1</v>
      </c>
      <c r="G642" s="10">
        <v>121.89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121.89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  <c r="AG642" s="10">
        <v>0</v>
      </c>
      <c r="AH642" s="10">
        <v>0</v>
      </c>
      <c r="AI642" s="10">
        <v>0</v>
      </c>
      <c r="AJ642" s="10">
        <v>121.89</v>
      </c>
      <c r="AK642" s="10">
        <v>121.89</v>
      </c>
      <c r="AL642" s="10">
        <v>636</v>
      </c>
      <c r="AM642"/>
    </row>
    <row r="643" spans="1:39" x14ac:dyDescent="0.25">
      <c r="A643" s="10" t="s">
        <v>391</v>
      </c>
      <c r="B643" s="10">
        <v>637</v>
      </c>
      <c r="C643" s="10" t="s">
        <v>828</v>
      </c>
      <c r="D643" s="10" t="s">
        <v>229</v>
      </c>
      <c r="E643" s="10" t="s">
        <v>372</v>
      </c>
      <c r="F643" s="10">
        <v>1</v>
      </c>
      <c r="G643" s="10">
        <v>121.85</v>
      </c>
      <c r="H643" s="10">
        <v>121.85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  <c r="AG643" s="10">
        <v>0</v>
      </c>
      <c r="AH643" s="10">
        <v>0</v>
      </c>
      <c r="AI643" s="10">
        <v>0</v>
      </c>
      <c r="AJ643" s="10">
        <v>121.85</v>
      </c>
      <c r="AK643" s="10">
        <v>121.85</v>
      </c>
      <c r="AL643" s="10">
        <v>637</v>
      </c>
      <c r="AM643"/>
    </row>
    <row r="644" spans="1:39" x14ac:dyDescent="0.25">
      <c r="A644" s="10" t="s">
        <v>391</v>
      </c>
      <c r="B644" s="10">
        <v>638</v>
      </c>
      <c r="C644" s="10" t="s">
        <v>1179</v>
      </c>
      <c r="D644" s="10" t="s">
        <v>1180</v>
      </c>
      <c r="E644" s="10" t="s">
        <v>386</v>
      </c>
      <c r="F644" s="10">
        <v>1</v>
      </c>
      <c r="G644" s="10">
        <v>121.82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121.82</v>
      </c>
      <c r="AC644" s="10">
        <v>0</v>
      </c>
      <c r="AD644" s="10">
        <v>0</v>
      </c>
      <c r="AE644" s="10">
        <v>0</v>
      </c>
      <c r="AF644" s="10">
        <v>0</v>
      </c>
      <c r="AG644" s="10">
        <v>0</v>
      </c>
      <c r="AH644" s="10">
        <v>0</v>
      </c>
      <c r="AI644" s="10">
        <v>0</v>
      </c>
      <c r="AJ644" s="10">
        <v>121.82</v>
      </c>
      <c r="AK644" s="10">
        <v>121.82</v>
      </c>
      <c r="AL644" s="10">
        <v>638</v>
      </c>
      <c r="AM644"/>
    </row>
    <row r="645" spans="1:39" x14ac:dyDescent="0.25">
      <c r="A645" s="10" t="s">
        <v>392</v>
      </c>
      <c r="B645" s="10">
        <v>639</v>
      </c>
      <c r="C645" s="10" t="s">
        <v>648</v>
      </c>
      <c r="D645" s="10" t="s">
        <v>829</v>
      </c>
      <c r="E645" s="10" t="s">
        <v>376</v>
      </c>
      <c r="F645" s="10">
        <v>1</v>
      </c>
      <c r="G645" s="10">
        <v>121.72</v>
      </c>
      <c r="H645" s="10">
        <v>121.72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  <c r="AH645" s="10">
        <v>0</v>
      </c>
      <c r="AI645" s="10">
        <v>0</v>
      </c>
      <c r="AJ645" s="10">
        <v>121.72</v>
      </c>
      <c r="AK645" s="10">
        <v>121.72</v>
      </c>
      <c r="AL645" s="10">
        <v>639</v>
      </c>
      <c r="AM645"/>
    </row>
    <row r="646" spans="1:39" x14ac:dyDescent="0.25">
      <c r="A646" s="10" t="s">
        <v>391</v>
      </c>
      <c r="B646" s="10">
        <v>640</v>
      </c>
      <c r="C646" s="10" t="s">
        <v>808</v>
      </c>
      <c r="D646" s="10" t="s">
        <v>683</v>
      </c>
      <c r="F646" s="10">
        <v>1</v>
      </c>
      <c r="G646" s="10">
        <v>121.63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121.63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  <c r="AG646" s="10">
        <v>0</v>
      </c>
      <c r="AH646" s="10">
        <v>0</v>
      </c>
      <c r="AI646" s="10">
        <v>0</v>
      </c>
      <c r="AJ646" s="10">
        <v>121.63</v>
      </c>
      <c r="AK646" s="10">
        <v>121.63</v>
      </c>
      <c r="AL646" s="10">
        <v>640</v>
      </c>
      <c r="AM646"/>
    </row>
    <row r="647" spans="1:39" x14ac:dyDescent="0.25">
      <c r="A647" s="10" t="s">
        <v>391</v>
      </c>
      <c r="B647" s="10">
        <v>641</v>
      </c>
      <c r="C647" s="10" t="s">
        <v>1308</v>
      </c>
      <c r="D647" s="10" t="s">
        <v>573</v>
      </c>
      <c r="E647" s="10" t="s">
        <v>359</v>
      </c>
      <c r="F647" s="10">
        <v>1</v>
      </c>
      <c r="G647" s="10">
        <v>121.49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121.49</v>
      </c>
      <c r="AF647" s="10">
        <v>0</v>
      </c>
      <c r="AG647" s="10">
        <v>0</v>
      </c>
      <c r="AH647" s="10">
        <v>0</v>
      </c>
      <c r="AI647" s="10">
        <v>0</v>
      </c>
      <c r="AJ647" s="10">
        <v>121.49</v>
      </c>
      <c r="AK647" s="10">
        <v>121.49</v>
      </c>
      <c r="AL647" s="10">
        <v>641</v>
      </c>
      <c r="AM647"/>
    </row>
    <row r="648" spans="1:39" x14ac:dyDescent="0.25">
      <c r="A648" s="10" t="s">
        <v>391</v>
      </c>
      <c r="B648" s="10">
        <v>642</v>
      </c>
      <c r="C648" s="10" t="s">
        <v>1294</v>
      </c>
      <c r="D648" s="10" t="s">
        <v>1295</v>
      </c>
      <c r="E648" s="10" t="s">
        <v>1296</v>
      </c>
      <c r="F648" s="10">
        <v>1</v>
      </c>
      <c r="G648" s="10">
        <v>121.22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121.22</v>
      </c>
      <c r="AD648" s="10">
        <v>0</v>
      </c>
      <c r="AE648" s="10">
        <v>0</v>
      </c>
      <c r="AF648" s="10">
        <v>0</v>
      </c>
      <c r="AG648" s="10">
        <v>0</v>
      </c>
      <c r="AH648" s="10">
        <v>0</v>
      </c>
      <c r="AI648" s="10">
        <v>0</v>
      </c>
      <c r="AJ648" s="10">
        <v>121.22</v>
      </c>
      <c r="AK648" s="10">
        <v>121.22</v>
      </c>
      <c r="AL648" s="10">
        <v>642</v>
      </c>
      <c r="AM648"/>
    </row>
    <row r="649" spans="1:39" x14ac:dyDescent="0.25">
      <c r="A649" s="10" t="s">
        <v>392</v>
      </c>
      <c r="B649" s="10">
        <v>643</v>
      </c>
      <c r="C649" s="10" t="s">
        <v>833</v>
      </c>
      <c r="D649" s="10" t="s">
        <v>834</v>
      </c>
      <c r="E649" s="10" t="s">
        <v>417</v>
      </c>
      <c r="F649" s="10">
        <v>1</v>
      </c>
      <c r="G649" s="10">
        <v>120.7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120.7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0</v>
      </c>
      <c r="AI649" s="10">
        <v>0</v>
      </c>
      <c r="AJ649" s="10">
        <v>120.7</v>
      </c>
      <c r="AK649" s="10">
        <v>120.7</v>
      </c>
      <c r="AL649" s="10">
        <v>643</v>
      </c>
      <c r="AM649"/>
    </row>
    <row r="650" spans="1:39" x14ac:dyDescent="0.25">
      <c r="A650" s="10" t="s">
        <v>392</v>
      </c>
      <c r="B650" s="10">
        <v>644</v>
      </c>
      <c r="C650" s="10" t="s">
        <v>1181</v>
      </c>
      <c r="D650" s="10" t="s">
        <v>1182</v>
      </c>
      <c r="E650" s="10" t="s">
        <v>367</v>
      </c>
      <c r="F650" s="10">
        <v>1</v>
      </c>
      <c r="G650" s="10">
        <v>120.69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120.69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0</v>
      </c>
      <c r="AI650" s="10">
        <v>0</v>
      </c>
      <c r="AJ650" s="10">
        <v>120.69</v>
      </c>
      <c r="AK650" s="10">
        <v>120.69</v>
      </c>
      <c r="AL650" s="10">
        <v>644</v>
      </c>
      <c r="AM650"/>
    </row>
    <row r="651" spans="1:39" x14ac:dyDescent="0.25">
      <c r="A651" s="10" t="s">
        <v>391</v>
      </c>
      <c r="B651" s="10">
        <v>645</v>
      </c>
      <c r="C651" s="10" t="s">
        <v>1183</v>
      </c>
      <c r="D651" s="10" t="s">
        <v>1184</v>
      </c>
      <c r="E651" s="10" t="s">
        <v>363</v>
      </c>
      <c r="F651" s="10">
        <v>1</v>
      </c>
      <c r="G651" s="10">
        <v>120.61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120.61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  <c r="AG651" s="10">
        <v>0</v>
      </c>
      <c r="AH651" s="10">
        <v>0</v>
      </c>
      <c r="AI651" s="10">
        <v>0</v>
      </c>
      <c r="AJ651" s="10">
        <v>120.61</v>
      </c>
      <c r="AK651" s="10">
        <v>120.61</v>
      </c>
      <c r="AL651" s="10">
        <v>645</v>
      </c>
      <c r="AM651"/>
    </row>
    <row r="652" spans="1:39" x14ac:dyDescent="0.25">
      <c r="A652" s="10" t="s">
        <v>391</v>
      </c>
      <c r="B652" s="10">
        <v>646</v>
      </c>
      <c r="C652" s="10" t="s">
        <v>835</v>
      </c>
      <c r="D652" s="10" t="s">
        <v>836</v>
      </c>
      <c r="F652" s="10">
        <v>1</v>
      </c>
      <c r="G652" s="10">
        <v>120.57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120.57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  <c r="AG652" s="10">
        <v>0</v>
      </c>
      <c r="AH652" s="10">
        <v>0</v>
      </c>
      <c r="AI652" s="10">
        <v>0</v>
      </c>
      <c r="AJ652" s="10">
        <v>120.57</v>
      </c>
      <c r="AK652" s="10">
        <v>120.57</v>
      </c>
      <c r="AL652" s="10">
        <v>646</v>
      </c>
      <c r="AM652"/>
    </row>
    <row r="653" spans="1:39" x14ac:dyDescent="0.25">
      <c r="A653" s="10" t="s">
        <v>391</v>
      </c>
      <c r="B653" s="10">
        <v>647</v>
      </c>
      <c r="C653" s="10" t="s">
        <v>68</v>
      </c>
      <c r="D653" s="10" t="s">
        <v>208</v>
      </c>
      <c r="F653" s="10">
        <v>1</v>
      </c>
      <c r="G653" s="10">
        <v>120.36</v>
      </c>
      <c r="H653" s="10">
        <v>0</v>
      </c>
      <c r="I653" s="10">
        <v>0</v>
      </c>
      <c r="J653" s="10">
        <v>0</v>
      </c>
      <c r="K653" s="10">
        <v>0</v>
      </c>
      <c r="L653" s="10">
        <v>120.36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0</v>
      </c>
      <c r="AH653" s="10">
        <v>0</v>
      </c>
      <c r="AI653" s="10">
        <v>0</v>
      </c>
      <c r="AJ653" s="10">
        <v>120.36</v>
      </c>
      <c r="AK653" s="10">
        <v>120.36</v>
      </c>
      <c r="AL653" s="10">
        <v>647</v>
      </c>
      <c r="AM653"/>
    </row>
    <row r="654" spans="1:39" x14ac:dyDescent="0.25">
      <c r="A654" s="10" t="s">
        <v>392</v>
      </c>
      <c r="B654" s="10">
        <v>648</v>
      </c>
      <c r="C654" s="10" t="s">
        <v>876</v>
      </c>
      <c r="D654" s="10" t="s">
        <v>877</v>
      </c>
      <c r="F654" s="10">
        <v>1</v>
      </c>
      <c r="G654" s="10">
        <v>120.29</v>
      </c>
      <c r="H654" s="10">
        <v>120.29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>
        <v>0</v>
      </c>
      <c r="AG654" s="10">
        <v>0</v>
      </c>
      <c r="AH654" s="10">
        <v>0</v>
      </c>
      <c r="AI654" s="10">
        <v>0</v>
      </c>
      <c r="AJ654" s="10">
        <v>120.29</v>
      </c>
      <c r="AK654" s="10">
        <v>120.29</v>
      </c>
      <c r="AL654" s="10">
        <v>648</v>
      </c>
      <c r="AM654"/>
    </row>
    <row r="655" spans="1:39" x14ac:dyDescent="0.25">
      <c r="A655" s="10" t="s">
        <v>392</v>
      </c>
      <c r="B655" s="10">
        <v>649</v>
      </c>
      <c r="C655" s="10" t="s">
        <v>917</v>
      </c>
      <c r="D655" s="10" t="s">
        <v>1185</v>
      </c>
      <c r="E655" s="10" t="s">
        <v>367</v>
      </c>
      <c r="F655" s="10">
        <v>1</v>
      </c>
      <c r="G655" s="10">
        <v>120.17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120.17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0</v>
      </c>
      <c r="AG655" s="10">
        <v>0</v>
      </c>
      <c r="AH655" s="10">
        <v>0</v>
      </c>
      <c r="AI655" s="10">
        <v>0</v>
      </c>
      <c r="AJ655" s="10">
        <v>120.17</v>
      </c>
      <c r="AK655" s="10">
        <v>120.17</v>
      </c>
      <c r="AL655" s="10">
        <v>649</v>
      </c>
      <c r="AM655"/>
    </row>
    <row r="656" spans="1:39" x14ac:dyDescent="0.25">
      <c r="A656" s="10" t="s">
        <v>391</v>
      </c>
      <c r="B656" s="10">
        <v>650</v>
      </c>
      <c r="C656" s="10" t="s">
        <v>1186</v>
      </c>
      <c r="D656" s="10" t="s">
        <v>25</v>
      </c>
      <c r="E656" s="10" t="s">
        <v>605</v>
      </c>
      <c r="F656" s="10">
        <v>1</v>
      </c>
      <c r="G656" s="10">
        <v>120.13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120.13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  <c r="AG656" s="10">
        <v>0</v>
      </c>
      <c r="AH656" s="10">
        <v>0</v>
      </c>
      <c r="AI656" s="10">
        <v>0</v>
      </c>
      <c r="AJ656" s="10">
        <v>120.13</v>
      </c>
      <c r="AK656" s="10">
        <v>120.13</v>
      </c>
      <c r="AL656" s="10">
        <v>650</v>
      </c>
      <c r="AM656"/>
    </row>
    <row r="657" spans="1:39" x14ac:dyDescent="0.25">
      <c r="A657" s="10" t="s">
        <v>391</v>
      </c>
      <c r="B657" s="10">
        <v>651</v>
      </c>
      <c r="C657" s="10" t="s">
        <v>666</v>
      </c>
      <c r="D657" s="10" t="s">
        <v>898</v>
      </c>
      <c r="E657" s="10" t="s">
        <v>367</v>
      </c>
      <c r="F657" s="10">
        <v>1</v>
      </c>
      <c r="G657" s="10">
        <v>120.11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120.11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0</v>
      </c>
      <c r="AH657" s="10">
        <v>0</v>
      </c>
      <c r="AI657" s="10">
        <v>0</v>
      </c>
      <c r="AJ657" s="10">
        <v>120.11</v>
      </c>
      <c r="AK657" s="10">
        <v>120.11</v>
      </c>
      <c r="AL657" s="10">
        <v>651</v>
      </c>
      <c r="AM657"/>
    </row>
    <row r="658" spans="1:39" x14ac:dyDescent="0.25">
      <c r="A658" s="10" t="s">
        <v>391</v>
      </c>
      <c r="B658" s="10">
        <v>653</v>
      </c>
      <c r="C658" s="10" t="s">
        <v>1297</v>
      </c>
      <c r="D658" s="10" t="s">
        <v>1298</v>
      </c>
      <c r="F658" s="10">
        <v>1</v>
      </c>
      <c r="G658" s="10">
        <v>120.09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120.09</v>
      </c>
      <c r="AD658" s="10">
        <v>0</v>
      </c>
      <c r="AE658" s="10">
        <v>0</v>
      </c>
      <c r="AF658" s="10">
        <v>0</v>
      </c>
      <c r="AG658" s="10">
        <v>0</v>
      </c>
      <c r="AH658" s="10">
        <v>0</v>
      </c>
      <c r="AI658" s="10">
        <v>0</v>
      </c>
      <c r="AJ658" s="10">
        <v>120.09</v>
      </c>
      <c r="AK658" s="10">
        <v>120.09</v>
      </c>
      <c r="AL658" s="10">
        <v>653</v>
      </c>
      <c r="AM658"/>
    </row>
    <row r="659" spans="1:39" x14ac:dyDescent="0.25">
      <c r="A659" s="10" t="s">
        <v>391</v>
      </c>
      <c r="B659" s="10">
        <v>652</v>
      </c>
      <c r="C659" s="10" t="s">
        <v>597</v>
      </c>
      <c r="D659" s="10" t="s">
        <v>617</v>
      </c>
      <c r="E659" s="10" t="s">
        <v>359</v>
      </c>
      <c r="F659" s="10">
        <v>1</v>
      </c>
      <c r="G659" s="10">
        <v>120.09</v>
      </c>
      <c r="H659" s="10">
        <v>0</v>
      </c>
      <c r="I659" s="10">
        <v>0</v>
      </c>
      <c r="J659" s="10">
        <v>120.09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  <c r="AG659" s="10">
        <v>0</v>
      </c>
      <c r="AH659" s="10">
        <v>0</v>
      </c>
      <c r="AI659" s="10">
        <v>0</v>
      </c>
      <c r="AJ659" s="10">
        <v>120.09</v>
      </c>
      <c r="AK659" s="10">
        <v>120.09</v>
      </c>
      <c r="AL659" s="10">
        <v>652</v>
      </c>
      <c r="AM659"/>
    </row>
    <row r="660" spans="1:39" x14ac:dyDescent="0.25">
      <c r="A660" s="10" t="s">
        <v>392</v>
      </c>
      <c r="B660" s="10">
        <v>654</v>
      </c>
      <c r="C660" s="10" t="s">
        <v>621</v>
      </c>
      <c r="D660" s="10" t="s">
        <v>560</v>
      </c>
      <c r="E660" s="10" t="s">
        <v>362</v>
      </c>
      <c r="F660" s="10">
        <v>1</v>
      </c>
      <c r="G660" s="10">
        <v>120.09</v>
      </c>
      <c r="H660" s="10">
        <v>0</v>
      </c>
      <c r="I660" s="10">
        <v>0</v>
      </c>
      <c r="J660" s="10">
        <v>120.09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10">
        <v>0</v>
      </c>
      <c r="AG660" s="10">
        <v>0</v>
      </c>
      <c r="AH660" s="10">
        <v>0</v>
      </c>
      <c r="AI660" s="10">
        <v>0</v>
      </c>
      <c r="AJ660" s="10">
        <v>120.09</v>
      </c>
      <c r="AK660" s="10">
        <v>120.09</v>
      </c>
      <c r="AL660" s="10">
        <v>654</v>
      </c>
      <c r="AM660"/>
    </row>
    <row r="661" spans="1:39" x14ac:dyDescent="0.25">
      <c r="A661" s="10" t="s">
        <v>391</v>
      </c>
      <c r="B661" s="10">
        <v>655</v>
      </c>
      <c r="C661" s="10" t="s">
        <v>300</v>
      </c>
      <c r="D661" s="10" t="s">
        <v>56</v>
      </c>
      <c r="E661" s="10" t="s">
        <v>367</v>
      </c>
      <c r="F661" s="10">
        <v>1</v>
      </c>
      <c r="G661" s="10">
        <v>119.72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119.72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  <c r="AH661" s="10">
        <v>0</v>
      </c>
      <c r="AI661" s="10">
        <v>0</v>
      </c>
      <c r="AJ661" s="10">
        <v>119.72</v>
      </c>
      <c r="AK661" s="10">
        <v>119.72</v>
      </c>
      <c r="AL661" s="10">
        <v>655</v>
      </c>
      <c r="AM661"/>
    </row>
    <row r="662" spans="1:39" x14ac:dyDescent="0.25">
      <c r="A662" s="10" t="s">
        <v>392</v>
      </c>
      <c r="B662" s="10">
        <v>656</v>
      </c>
      <c r="C662" s="10" t="s">
        <v>1187</v>
      </c>
      <c r="D662" s="10" t="s">
        <v>1188</v>
      </c>
      <c r="E662" s="10" t="s">
        <v>363</v>
      </c>
      <c r="F662" s="10">
        <v>1</v>
      </c>
      <c r="G662" s="10">
        <v>119.71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119.71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  <c r="AG662" s="10">
        <v>0</v>
      </c>
      <c r="AH662" s="10">
        <v>0</v>
      </c>
      <c r="AI662" s="10">
        <v>0</v>
      </c>
      <c r="AJ662" s="10">
        <v>119.71</v>
      </c>
      <c r="AK662" s="10">
        <v>119.71</v>
      </c>
      <c r="AL662" s="10">
        <v>656</v>
      </c>
      <c r="AM662"/>
    </row>
    <row r="663" spans="1:39" x14ac:dyDescent="0.25">
      <c r="A663" s="10" t="s">
        <v>392</v>
      </c>
      <c r="B663" s="10">
        <v>657</v>
      </c>
      <c r="C663" s="10" t="s">
        <v>460</v>
      </c>
      <c r="D663" s="10" t="s">
        <v>531</v>
      </c>
      <c r="E663" s="10" t="s">
        <v>362</v>
      </c>
      <c r="F663" s="10">
        <v>1</v>
      </c>
      <c r="G663" s="10">
        <v>119.65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119.65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  <c r="AG663" s="10">
        <v>0</v>
      </c>
      <c r="AH663" s="10">
        <v>0</v>
      </c>
      <c r="AI663" s="10">
        <v>0</v>
      </c>
      <c r="AJ663" s="10">
        <v>119.65</v>
      </c>
      <c r="AK663" s="10">
        <v>119.65</v>
      </c>
      <c r="AL663" s="10">
        <v>657</v>
      </c>
      <c r="AM663"/>
    </row>
    <row r="664" spans="1:39" x14ac:dyDescent="0.25">
      <c r="A664" s="10" t="s">
        <v>391</v>
      </c>
      <c r="B664" s="10">
        <v>658</v>
      </c>
      <c r="C664" s="10" t="s">
        <v>699</v>
      </c>
      <c r="D664" s="10" t="s">
        <v>640</v>
      </c>
      <c r="F664" s="10">
        <v>1</v>
      </c>
      <c r="G664" s="10">
        <v>119.43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119.43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  <c r="AG664" s="10">
        <v>0</v>
      </c>
      <c r="AH664" s="10">
        <v>0</v>
      </c>
      <c r="AI664" s="10">
        <v>0</v>
      </c>
      <c r="AJ664" s="10">
        <v>119.43</v>
      </c>
      <c r="AK664" s="10">
        <v>119.43</v>
      </c>
      <c r="AL664" s="10">
        <v>658</v>
      </c>
      <c r="AM664"/>
    </row>
    <row r="665" spans="1:39" x14ac:dyDescent="0.25">
      <c r="A665" s="10" t="s">
        <v>392</v>
      </c>
      <c r="B665" s="10">
        <v>659</v>
      </c>
      <c r="C665" s="10" t="s">
        <v>1289</v>
      </c>
      <c r="D665" s="10" t="s">
        <v>1299</v>
      </c>
      <c r="E665" s="10" t="s">
        <v>421</v>
      </c>
      <c r="F665" s="10">
        <v>1</v>
      </c>
      <c r="G665" s="10">
        <v>119.32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119.32</v>
      </c>
      <c r="AD665" s="10">
        <v>0</v>
      </c>
      <c r="AE665" s="10">
        <v>0</v>
      </c>
      <c r="AF665" s="10">
        <v>0</v>
      </c>
      <c r="AG665" s="10">
        <v>0</v>
      </c>
      <c r="AH665" s="10">
        <v>0</v>
      </c>
      <c r="AI665" s="10">
        <v>0</v>
      </c>
      <c r="AJ665" s="10">
        <v>119.32</v>
      </c>
      <c r="AK665" s="10">
        <v>119.32</v>
      </c>
      <c r="AL665" s="10">
        <v>659</v>
      </c>
      <c r="AM665"/>
    </row>
    <row r="666" spans="1:39" x14ac:dyDescent="0.25">
      <c r="A666" s="10" t="s">
        <v>392</v>
      </c>
      <c r="B666" s="10">
        <v>660</v>
      </c>
      <c r="C666" s="10" t="s">
        <v>812</v>
      </c>
      <c r="D666" s="10" t="s">
        <v>140</v>
      </c>
      <c r="E666" s="10" t="s">
        <v>358</v>
      </c>
      <c r="F666" s="10">
        <v>1</v>
      </c>
      <c r="G666" s="10">
        <v>119.31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119.31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0</v>
      </c>
      <c r="AG666" s="10">
        <v>0</v>
      </c>
      <c r="AH666" s="10">
        <v>0</v>
      </c>
      <c r="AI666" s="10">
        <v>0</v>
      </c>
      <c r="AJ666" s="10">
        <v>119.31</v>
      </c>
      <c r="AK666" s="10">
        <v>119.31</v>
      </c>
      <c r="AL666" s="10">
        <v>660</v>
      </c>
      <c r="AM666"/>
    </row>
    <row r="667" spans="1:39" x14ac:dyDescent="0.25">
      <c r="A667" s="10" t="s">
        <v>392</v>
      </c>
      <c r="B667" s="10">
        <v>661</v>
      </c>
      <c r="C667" s="10" t="s">
        <v>335</v>
      </c>
      <c r="D667" s="10" t="s">
        <v>569</v>
      </c>
      <c r="E667" s="10" t="s">
        <v>367</v>
      </c>
      <c r="F667" s="10">
        <v>1</v>
      </c>
      <c r="G667" s="10">
        <v>119.18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119.18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  <c r="AG667" s="10">
        <v>0</v>
      </c>
      <c r="AH667" s="10">
        <v>0</v>
      </c>
      <c r="AI667" s="10">
        <v>0</v>
      </c>
      <c r="AJ667" s="10">
        <v>119.18</v>
      </c>
      <c r="AK667" s="10">
        <v>119.18</v>
      </c>
      <c r="AL667" s="10">
        <v>661</v>
      </c>
      <c r="AM667"/>
    </row>
    <row r="668" spans="1:39" x14ac:dyDescent="0.25">
      <c r="A668" s="10" t="s">
        <v>391</v>
      </c>
      <c r="B668" s="10">
        <v>662</v>
      </c>
      <c r="C668" s="10" t="s">
        <v>1189</v>
      </c>
      <c r="D668" s="10" t="s">
        <v>1190</v>
      </c>
      <c r="E668" s="10" t="s">
        <v>374</v>
      </c>
      <c r="F668" s="10">
        <v>1</v>
      </c>
      <c r="G668" s="10">
        <v>119.17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119.17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  <c r="AG668" s="10">
        <v>0</v>
      </c>
      <c r="AH668" s="10">
        <v>0</v>
      </c>
      <c r="AI668" s="10">
        <v>0</v>
      </c>
      <c r="AJ668" s="10">
        <v>119.17</v>
      </c>
      <c r="AK668" s="10">
        <v>119.17</v>
      </c>
      <c r="AL668" s="10">
        <v>662</v>
      </c>
      <c r="AM668"/>
    </row>
    <row r="669" spans="1:39" x14ac:dyDescent="0.25">
      <c r="A669" s="10" t="s">
        <v>391</v>
      </c>
      <c r="B669" s="10">
        <v>663</v>
      </c>
      <c r="C669" s="10" t="s">
        <v>218</v>
      </c>
      <c r="D669" s="10" t="s">
        <v>897</v>
      </c>
      <c r="F669" s="10">
        <v>1</v>
      </c>
      <c r="G669" s="10">
        <v>119.12</v>
      </c>
      <c r="H669" s="10">
        <v>0</v>
      </c>
      <c r="I669" s="10">
        <v>119.12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  <c r="AG669" s="10">
        <v>0</v>
      </c>
      <c r="AH669" s="10">
        <v>0</v>
      </c>
      <c r="AI669" s="10">
        <v>0</v>
      </c>
      <c r="AJ669" s="10">
        <v>119.12</v>
      </c>
      <c r="AK669" s="10">
        <v>119.12</v>
      </c>
      <c r="AL669" s="10">
        <v>663</v>
      </c>
      <c r="AM669"/>
    </row>
    <row r="670" spans="1:39" x14ac:dyDescent="0.25">
      <c r="A670" s="10" t="s">
        <v>391</v>
      </c>
      <c r="B670" s="10">
        <v>664</v>
      </c>
      <c r="C670" s="10" t="s">
        <v>1189</v>
      </c>
      <c r="D670" s="10" t="s">
        <v>61</v>
      </c>
      <c r="E670" s="10" t="s">
        <v>374</v>
      </c>
      <c r="F670" s="10">
        <v>1</v>
      </c>
      <c r="G670" s="10">
        <v>119.1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119.1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>
        <v>0</v>
      </c>
      <c r="AG670" s="10">
        <v>0</v>
      </c>
      <c r="AH670" s="10">
        <v>0</v>
      </c>
      <c r="AI670" s="10">
        <v>0</v>
      </c>
      <c r="AJ670" s="10">
        <v>119.1</v>
      </c>
      <c r="AK670" s="10">
        <v>119.1</v>
      </c>
      <c r="AL670" s="10">
        <v>664</v>
      </c>
      <c r="AM670"/>
    </row>
    <row r="671" spans="1:39" x14ac:dyDescent="0.25">
      <c r="A671" s="10" t="s">
        <v>392</v>
      </c>
      <c r="B671" s="10">
        <v>665</v>
      </c>
      <c r="C671" s="10" t="s">
        <v>1315</v>
      </c>
      <c r="D671" s="10" t="s">
        <v>1321</v>
      </c>
      <c r="E671" s="10" t="s">
        <v>383</v>
      </c>
      <c r="F671" s="10">
        <v>1</v>
      </c>
      <c r="G671" s="10">
        <v>118.96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  <c r="AG671" s="10">
        <v>118.96</v>
      </c>
      <c r="AH671" s="10">
        <v>0</v>
      </c>
      <c r="AI671" s="10">
        <v>0</v>
      </c>
      <c r="AJ671" s="10">
        <v>118.96</v>
      </c>
      <c r="AK671" s="10">
        <v>118.96</v>
      </c>
      <c r="AL671" s="10">
        <v>665</v>
      </c>
      <c r="AM671"/>
    </row>
    <row r="672" spans="1:39" x14ac:dyDescent="0.25">
      <c r="A672" s="10" t="s">
        <v>391</v>
      </c>
      <c r="B672" s="10">
        <v>666</v>
      </c>
      <c r="C672" s="10" t="s">
        <v>1191</v>
      </c>
      <c r="D672" s="10" t="s">
        <v>1192</v>
      </c>
      <c r="E672" s="10" t="s">
        <v>1193</v>
      </c>
      <c r="F672" s="10">
        <v>1</v>
      </c>
      <c r="G672" s="10">
        <v>118.84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118.84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  <c r="AG672" s="10">
        <v>0</v>
      </c>
      <c r="AH672" s="10">
        <v>0</v>
      </c>
      <c r="AI672" s="10">
        <v>0</v>
      </c>
      <c r="AJ672" s="10">
        <v>118.84</v>
      </c>
      <c r="AK672" s="10">
        <v>118.84</v>
      </c>
      <c r="AL672" s="10">
        <v>666</v>
      </c>
      <c r="AM672"/>
    </row>
    <row r="673" spans="1:39" x14ac:dyDescent="0.25">
      <c r="A673" s="10" t="s">
        <v>391</v>
      </c>
      <c r="B673" s="10">
        <v>667</v>
      </c>
      <c r="C673" s="10" t="s">
        <v>1194</v>
      </c>
      <c r="D673" s="10" t="s">
        <v>1195</v>
      </c>
      <c r="E673" s="10" t="s">
        <v>605</v>
      </c>
      <c r="F673" s="10">
        <v>1</v>
      </c>
      <c r="G673" s="10">
        <v>118.65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118.65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  <c r="AG673" s="10">
        <v>0</v>
      </c>
      <c r="AH673" s="10">
        <v>0</v>
      </c>
      <c r="AI673" s="10">
        <v>0</v>
      </c>
      <c r="AJ673" s="10">
        <v>118.65</v>
      </c>
      <c r="AK673" s="10">
        <v>118.65</v>
      </c>
      <c r="AL673" s="10">
        <v>667</v>
      </c>
      <c r="AM673"/>
    </row>
    <row r="674" spans="1:39" x14ac:dyDescent="0.25">
      <c r="A674" s="10" t="s">
        <v>391</v>
      </c>
      <c r="B674" s="10">
        <v>669</v>
      </c>
      <c r="C674" s="10" t="s">
        <v>53</v>
      </c>
      <c r="D674" s="10" t="s">
        <v>54</v>
      </c>
      <c r="E674" s="10" t="s">
        <v>361</v>
      </c>
      <c r="F674" s="10">
        <v>1</v>
      </c>
      <c r="G674" s="10">
        <v>118.64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118.64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10">
        <v>0</v>
      </c>
      <c r="AG674" s="10">
        <v>0</v>
      </c>
      <c r="AH674" s="10">
        <v>0</v>
      </c>
      <c r="AI674" s="10">
        <v>0</v>
      </c>
      <c r="AJ674" s="10">
        <v>118.64</v>
      </c>
      <c r="AK674" s="10">
        <v>118.64</v>
      </c>
      <c r="AL674" s="10">
        <v>669</v>
      </c>
      <c r="AM674"/>
    </row>
    <row r="675" spans="1:39" x14ac:dyDescent="0.25">
      <c r="A675" s="10" t="s">
        <v>391</v>
      </c>
      <c r="B675" s="10">
        <v>668</v>
      </c>
      <c r="C675" s="10" t="s">
        <v>555</v>
      </c>
      <c r="D675" s="10" t="s">
        <v>1300</v>
      </c>
      <c r="F675" s="10">
        <v>1</v>
      </c>
      <c r="G675" s="10">
        <v>118.64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118.64</v>
      </c>
      <c r="AE675" s="10">
        <v>0</v>
      </c>
      <c r="AF675" s="10">
        <v>0</v>
      </c>
      <c r="AG675" s="10">
        <v>0</v>
      </c>
      <c r="AH675" s="10">
        <v>0</v>
      </c>
      <c r="AI675" s="10">
        <v>0</v>
      </c>
      <c r="AJ675" s="10">
        <v>118.64</v>
      </c>
      <c r="AK675" s="10">
        <v>118.64</v>
      </c>
      <c r="AL675" s="10">
        <v>668</v>
      </c>
      <c r="AM675"/>
    </row>
    <row r="676" spans="1:39" x14ac:dyDescent="0.25">
      <c r="A676" s="10" t="s">
        <v>392</v>
      </c>
      <c r="B676" s="10">
        <v>670</v>
      </c>
      <c r="C676" s="10" t="s">
        <v>156</v>
      </c>
      <c r="D676" s="10" t="s">
        <v>179</v>
      </c>
      <c r="E676" s="10" t="s">
        <v>357</v>
      </c>
      <c r="F676" s="10">
        <v>1</v>
      </c>
      <c r="G676" s="10">
        <v>118.54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118.54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10">
        <v>0</v>
      </c>
      <c r="AG676" s="10">
        <v>0</v>
      </c>
      <c r="AH676" s="10">
        <v>0</v>
      </c>
      <c r="AI676" s="10">
        <v>0</v>
      </c>
      <c r="AJ676" s="10">
        <v>118.54</v>
      </c>
      <c r="AK676" s="10">
        <v>118.54</v>
      </c>
      <c r="AL676" s="10">
        <v>670</v>
      </c>
      <c r="AM676"/>
    </row>
    <row r="677" spans="1:39" x14ac:dyDescent="0.25">
      <c r="A677" s="10" t="s">
        <v>391</v>
      </c>
      <c r="B677" s="10">
        <v>671</v>
      </c>
      <c r="C677" s="10" t="s">
        <v>218</v>
      </c>
      <c r="D677" s="10" t="s">
        <v>1196</v>
      </c>
      <c r="F677" s="10">
        <v>1</v>
      </c>
      <c r="G677" s="10">
        <v>118.27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118.27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  <c r="AG677" s="10">
        <v>0</v>
      </c>
      <c r="AH677" s="10">
        <v>0</v>
      </c>
      <c r="AI677" s="10">
        <v>0</v>
      </c>
      <c r="AJ677" s="10">
        <v>118.27</v>
      </c>
      <c r="AK677" s="10">
        <v>118.27</v>
      </c>
      <c r="AL677" s="10">
        <v>671</v>
      </c>
      <c r="AM677"/>
    </row>
    <row r="678" spans="1:39" x14ac:dyDescent="0.25">
      <c r="A678" s="10" t="s">
        <v>391</v>
      </c>
      <c r="B678" s="10">
        <v>672</v>
      </c>
      <c r="C678" s="10" t="s">
        <v>515</v>
      </c>
      <c r="D678" s="10" t="s">
        <v>41</v>
      </c>
      <c r="E678" s="10" t="s">
        <v>367</v>
      </c>
      <c r="F678" s="10">
        <v>1</v>
      </c>
      <c r="G678" s="10">
        <v>118.24</v>
      </c>
      <c r="H678" s="10">
        <v>0</v>
      </c>
      <c r="I678" s="10">
        <v>0</v>
      </c>
      <c r="J678" s="10">
        <v>118.24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  <c r="AG678" s="10">
        <v>0</v>
      </c>
      <c r="AH678" s="10">
        <v>0</v>
      </c>
      <c r="AI678" s="10">
        <v>0</v>
      </c>
      <c r="AJ678" s="10">
        <v>118.24</v>
      </c>
      <c r="AK678" s="10">
        <v>118.24</v>
      </c>
      <c r="AL678" s="10">
        <v>672</v>
      </c>
      <c r="AM678"/>
    </row>
    <row r="679" spans="1:39" x14ac:dyDescent="0.25">
      <c r="A679" s="10" t="s">
        <v>391</v>
      </c>
      <c r="B679" s="10">
        <v>673</v>
      </c>
      <c r="C679" s="10" t="s">
        <v>247</v>
      </c>
      <c r="D679" s="10" t="s">
        <v>1322</v>
      </c>
      <c r="E679" s="10" t="s">
        <v>1323</v>
      </c>
      <c r="F679" s="10">
        <v>1</v>
      </c>
      <c r="G679" s="10">
        <v>118.19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  <c r="AG679" s="10">
        <v>118.19</v>
      </c>
      <c r="AH679" s="10">
        <v>0</v>
      </c>
      <c r="AI679" s="10">
        <v>0</v>
      </c>
      <c r="AJ679" s="10">
        <v>118.19</v>
      </c>
      <c r="AK679" s="10">
        <v>118.19</v>
      </c>
      <c r="AL679" s="10">
        <v>673</v>
      </c>
      <c r="AM679"/>
    </row>
    <row r="680" spans="1:39" x14ac:dyDescent="0.25">
      <c r="A680" s="10" t="s">
        <v>711</v>
      </c>
      <c r="B680" s="10">
        <v>674</v>
      </c>
      <c r="C680" s="10" t="s">
        <v>1198</v>
      </c>
      <c r="D680" s="10" t="s">
        <v>1199</v>
      </c>
      <c r="E680" s="10" t="s">
        <v>367</v>
      </c>
      <c r="F680" s="10">
        <v>1</v>
      </c>
      <c r="G680" s="10">
        <v>117.99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117.99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  <c r="AG680" s="10">
        <v>0</v>
      </c>
      <c r="AH680" s="10">
        <v>0</v>
      </c>
      <c r="AI680" s="10">
        <v>0</v>
      </c>
      <c r="AJ680" s="10">
        <v>117.99</v>
      </c>
      <c r="AK680" s="10">
        <v>117.99</v>
      </c>
      <c r="AL680" s="10">
        <v>675</v>
      </c>
      <c r="AM680"/>
    </row>
    <row r="681" spans="1:39" x14ac:dyDescent="0.25">
      <c r="A681" s="10" t="s">
        <v>711</v>
      </c>
      <c r="B681" s="10">
        <v>675</v>
      </c>
      <c r="C681" s="10" t="s">
        <v>1139</v>
      </c>
      <c r="D681" s="10" t="s">
        <v>1197</v>
      </c>
      <c r="E681" s="10" t="s">
        <v>367</v>
      </c>
      <c r="F681" s="10">
        <v>1</v>
      </c>
      <c r="G681" s="10">
        <v>117.99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117.99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  <c r="AG681" s="10">
        <v>0</v>
      </c>
      <c r="AH681" s="10">
        <v>0</v>
      </c>
      <c r="AI681" s="10">
        <v>0</v>
      </c>
      <c r="AJ681" s="10">
        <v>117.99</v>
      </c>
      <c r="AK681" s="10">
        <v>117.99</v>
      </c>
      <c r="AL681" s="10">
        <v>674</v>
      </c>
      <c r="AM681"/>
    </row>
    <row r="682" spans="1:39" x14ac:dyDescent="0.25">
      <c r="A682" s="10" t="s">
        <v>392</v>
      </c>
      <c r="B682" s="10">
        <v>676</v>
      </c>
      <c r="C682" s="10" t="s">
        <v>894</v>
      </c>
      <c r="D682" s="10" t="s">
        <v>895</v>
      </c>
      <c r="E682" s="10" t="s">
        <v>367</v>
      </c>
      <c r="F682" s="10">
        <v>1</v>
      </c>
      <c r="G682" s="10">
        <v>117.66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117.66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10">
        <v>0</v>
      </c>
      <c r="AG682" s="10">
        <v>0</v>
      </c>
      <c r="AH682" s="10">
        <v>0</v>
      </c>
      <c r="AI682" s="10">
        <v>0</v>
      </c>
      <c r="AJ682" s="10">
        <v>117.66</v>
      </c>
      <c r="AK682" s="10">
        <v>117.66</v>
      </c>
      <c r="AL682" s="10">
        <v>676</v>
      </c>
      <c r="AM682"/>
    </row>
    <row r="683" spans="1:39" x14ac:dyDescent="0.25">
      <c r="A683" s="10" t="s">
        <v>392</v>
      </c>
      <c r="B683" s="10">
        <v>677</v>
      </c>
      <c r="C683" s="10" t="s">
        <v>340</v>
      </c>
      <c r="D683" s="10" t="s">
        <v>341</v>
      </c>
      <c r="E683" s="10" t="s">
        <v>357</v>
      </c>
      <c r="F683" s="10">
        <v>1</v>
      </c>
      <c r="G683" s="10">
        <v>117.65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117.65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  <c r="AI683" s="10">
        <v>0</v>
      </c>
      <c r="AJ683" s="10">
        <v>117.65</v>
      </c>
      <c r="AK683" s="10">
        <v>117.65</v>
      </c>
      <c r="AL683" s="10">
        <v>677</v>
      </c>
      <c r="AM683"/>
    </row>
    <row r="684" spans="1:39" x14ac:dyDescent="0.25">
      <c r="A684" s="10" t="s">
        <v>392</v>
      </c>
      <c r="B684" s="10">
        <v>678</v>
      </c>
      <c r="C684" s="10" t="s">
        <v>864</v>
      </c>
      <c r="D684" s="10" t="s">
        <v>264</v>
      </c>
      <c r="E684" s="10" t="s">
        <v>367</v>
      </c>
      <c r="F684" s="10">
        <v>1</v>
      </c>
      <c r="G684" s="10">
        <v>117.63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117.63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  <c r="AG684" s="10">
        <v>0</v>
      </c>
      <c r="AH684" s="10">
        <v>0</v>
      </c>
      <c r="AI684" s="10">
        <v>0</v>
      </c>
      <c r="AJ684" s="10">
        <v>117.63</v>
      </c>
      <c r="AK684" s="10">
        <v>117.63</v>
      </c>
      <c r="AL684" s="10">
        <v>678</v>
      </c>
      <c r="AM684"/>
    </row>
    <row r="685" spans="1:39" x14ac:dyDescent="0.25">
      <c r="A685" s="10" t="s">
        <v>392</v>
      </c>
      <c r="B685" s="10">
        <v>680</v>
      </c>
      <c r="C685" s="10" t="s">
        <v>1200</v>
      </c>
      <c r="D685" s="10" t="s">
        <v>1201</v>
      </c>
      <c r="E685" s="10" t="s">
        <v>363</v>
      </c>
      <c r="F685" s="10">
        <v>1</v>
      </c>
      <c r="G685" s="10">
        <v>117.25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117.25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  <c r="AI685" s="10">
        <v>0</v>
      </c>
      <c r="AJ685" s="10">
        <v>117.25</v>
      </c>
      <c r="AK685" s="10">
        <v>117.25</v>
      </c>
      <c r="AL685" s="10">
        <v>680</v>
      </c>
      <c r="AM685"/>
    </row>
    <row r="686" spans="1:39" x14ac:dyDescent="0.25">
      <c r="A686" s="10" t="s">
        <v>392</v>
      </c>
      <c r="B686" s="10">
        <v>679</v>
      </c>
      <c r="C686" s="10" t="s">
        <v>1200</v>
      </c>
      <c r="D686" s="10" t="s">
        <v>1301</v>
      </c>
      <c r="E686" s="10" t="s">
        <v>1302</v>
      </c>
      <c r="F686" s="10">
        <v>1</v>
      </c>
      <c r="G686" s="10">
        <v>117.25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117.25</v>
      </c>
      <c r="AD686" s="10">
        <v>0</v>
      </c>
      <c r="AE686" s="10">
        <v>0</v>
      </c>
      <c r="AF686" s="10">
        <v>0</v>
      </c>
      <c r="AG686" s="10">
        <v>0</v>
      </c>
      <c r="AH686" s="10">
        <v>0</v>
      </c>
      <c r="AI686" s="10">
        <v>0</v>
      </c>
      <c r="AJ686" s="10">
        <v>117.25</v>
      </c>
      <c r="AK686" s="10">
        <v>117.25</v>
      </c>
      <c r="AL686" s="10">
        <v>679</v>
      </c>
      <c r="AM686"/>
    </row>
    <row r="687" spans="1:39" x14ac:dyDescent="0.25">
      <c r="A687" s="10" t="s">
        <v>392</v>
      </c>
      <c r="B687" s="10">
        <v>681</v>
      </c>
      <c r="C687" s="10" t="s">
        <v>477</v>
      </c>
      <c r="D687" s="10" t="s">
        <v>868</v>
      </c>
      <c r="F687" s="10">
        <v>1</v>
      </c>
      <c r="G687" s="10">
        <v>117.18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117.18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  <c r="AI687" s="10">
        <v>0</v>
      </c>
      <c r="AJ687" s="10">
        <v>117.18</v>
      </c>
      <c r="AK687" s="10">
        <v>117.18</v>
      </c>
      <c r="AL687" s="10">
        <v>681</v>
      </c>
      <c r="AM687"/>
    </row>
    <row r="688" spans="1:39" x14ac:dyDescent="0.25">
      <c r="A688" s="10" t="s">
        <v>392</v>
      </c>
      <c r="B688" s="10">
        <v>682</v>
      </c>
      <c r="C688" s="10" t="s">
        <v>532</v>
      </c>
      <c r="D688" s="10" t="s">
        <v>1202</v>
      </c>
      <c r="E688" s="10" t="s">
        <v>364</v>
      </c>
      <c r="F688" s="10">
        <v>1</v>
      </c>
      <c r="G688" s="10">
        <v>117.12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117.12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  <c r="AH688" s="10">
        <v>0</v>
      </c>
      <c r="AI688" s="10">
        <v>0</v>
      </c>
      <c r="AJ688" s="10">
        <v>117.12</v>
      </c>
      <c r="AK688" s="10">
        <v>117.12</v>
      </c>
      <c r="AL688" s="10">
        <v>682</v>
      </c>
      <c r="AM688"/>
    </row>
    <row r="689" spans="1:39" x14ac:dyDescent="0.25">
      <c r="A689" s="10" t="s">
        <v>392</v>
      </c>
      <c r="B689" s="10">
        <v>683</v>
      </c>
      <c r="C689" s="10" t="s">
        <v>347</v>
      </c>
      <c r="D689" s="10" t="s">
        <v>197</v>
      </c>
      <c r="E689" s="10" t="s">
        <v>367</v>
      </c>
      <c r="F689" s="10">
        <v>1</v>
      </c>
      <c r="G689" s="10">
        <v>117.02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117.02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  <c r="AI689" s="10">
        <v>0</v>
      </c>
      <c r="AJ689" s="10">
        <v>117.02</v>
      </c>
      <c r="AK689" s="10">
        <v>117.02</v>
      </c>
      <c r="AL689" s="10">
        <v>683</v>
      </c>
      <c r="AM689"/>
    </row>
    <row r="690" spans="1:39" x14ac:dyDescent="0.25">
      <c r="A690" s="10" t="s">
        <v>711</v>
      </c>
      <c r="B690" s="10">
        <v>684</v>
      </c>
      <c r="C690" s="10" t="s">
        <v>1203</v>
      </c>
      <c r="D690" s="10" t="s">
        <v>1204</v>
      </c>
      <c r="E690" s="10" t="s">
        <v>365</v>
      </c>
      <c r="F690" s="10">
        <v>1</v>
      </c>
      <c r="G690" s="10">
        <v>116.9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116.9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0</v>
      </c>
      <c r="AH690" s="10">
        <v>0</v>
      </c>
      <c r="AI690" s="10">
        <v>0</v>
      </c>
      <c r="AJ690" s="10">
        <v>116.9</v>
      </c>
      <c r="AK690" s="10">
        <v>116.9</v>
      </c>
      <c r="AL690" s="10">
        <v>684</v>
      </c>
      <c r="AM690"/>
    </row>
    <row r="691" spans="1:39" x14ac:dyDescent="0.25">
      <c r="A691" s="10" t="s">
        <v>391</v>
      </c>
      <c r="B691" s="10">
        <v>685</v>
      </c>
      <c r="C691" s="10" t="s">
        <v>1205</v>
      </c>
      <c r="D691" s="10" t="s">
        <v>1206</v>
      </c>
      <c r="E691" s="10" t="s">
        <v>365</v>
      </c>
      <c r="F691" s="10">
        <v>1</v>
      </c>
      <c r="G691" s="10">
        <v>116.89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116.89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  <c r="AH691" s="10">
        <v>0</v>
      </c>
      <c r="AI691" s="10">
        <v>0</v>
      </c>
      <c r="AJ691" s="10">
        <v>116.89</v>
      </c>
      <c r="AK691" s="10">
        <v>116.89</v>
      </c>
      <c r="AL691" s="10">
        <v>685</v>
      </c>
      <c r="AM691"/>
    </row>
    <row r="692" spans="1:39" x14ac:dyDescent="0.25">
      <c r="A692" s="10" t="s">
        <v>392</v>
      </c>
      <c r="B692" s="10">
        <v>686</v>
      </c>
      <c r="C692" s="10" t="s">
        <v>160</v>
      </c>
      <c r="D692" s="10" t="s">
        <v>893</v>
      </c>
      <c r="E692" s="10" t="s">
        <v>360</v>
      </c>
      <c r="F692" s="10">
        <v>1</v>
      </c>
      <c r="G692" s="10">
        <v>116.74</v>
      </c>
      <c r="H692" s="10">
        <v>0</v>
      </c>
      <c r="I692" s="10">
        <v>0</v>
      </c>
      <c r="J692" s="10">
        <v>0</v>
      </c>
      <c r="K692" s="10">
        <v>116.74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  <c r="AI692" s="10">
        <v>0</v>
      </c>
      <c r="AJ692" s="10">
        <v>116.74</v>
      </c>
      <c r="AK692" s="10">
        <v>116.74</v>
      </c>
      <c r="AL692" s="10">
        <v>686</v>
      </c>
      <c r="AM692"/>
    </row>
    <row r="693" spans="1:39" x14ac:dyDescent="0.25">
      <c r="A693" s="10" t="s">
        <v>391</v>
      </c>
      <c r="B693" s="10">
        <v>687</v>
      </c>
      <c r="C693" s="10" t="s">
        <v>891</v>
      </c>
      <c r="D693" s="10" t="s">
        <v>892</v>
      </c>
      <c r="E693" s="10" t="s">
        <v>360</v>
      </c>
      <c r="F693" s="10">
        <v>1</v>
      </c>
      <c r="G693" s="10">
        <v>116.69</v>
      </c>
      <c r="H693" s="10">
        <v>0</v>
      </c>
      <c r="I693" s="10">
        <v>0</v>
      </c>
      <c r="J693" s="10">
        <v>0</v>
      </c>
      <c r="K693" s="10">
        <v>116.69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0</v>
      </c>
      <c r="AI693" s="10">
        <v>0</v>
      </c>
      <c r="AJ693" s="10">
        <v>116.69</v>
      </c>
      <c r="AK693" s="10">
        <v>116.69</v>
      </c>
      <c r="AL693" s="10">
        <v>687</v>
      </c>
      <c r="AM693"/>
    </row>
    <row r="694" spans="1:39" x14ac:dyDescent="0.25">
      <c r="A694" s="10" t="s">
        <v>391</v>
      </c>
      <c r="B694" s="10">
        <v>688</v>
      </c>
      <c r="C694" s="10" t="s">
        <v>1157</v>
      </c>
      <c r="D694" s="10" t="s">
        <v>295</v>
      </c>
      <c r="E694" s="10" t="s">
        <v>417</v>
      </c>
      <c r="F694" s="10">
        <v>1</v>
      </c>
      <c r="G694" s="10">
        <v>116.67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116.67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0</v>
      </c>
      <c r="AI694" s="10">
        <v>0</v>
      </c>
      <c r="AJ694" s="10">
        <v>116.67</v>
      </c>
      <c r="AK694" s="10">
        <v>116.67</v>
      </c>
      <c r="AL694" s="10">
        <v>688</v>
      </c>
      <c r="AM694"/>
    </row>
    <row r="695" spans="1:39" x14ac:dyDescent="0.25">
      <c r="A695" s="10" t="s">
        <v>391</v>
      </c>
      <c r="B695" s="10">
        <v>689</v>
      </c>
      <c r="C695" s="10" t="s">
        <v>310</v>
      </c>
      <c r="D695" s="10" t="s">
        <v>293</v>
      </c>
      <c r="E695" s="10" t="s">
        <v>690</v>
      </c>
      <c r="F695" s="10">
        <v>1</v>
      </c>
      <c r="G695" s="10">
        <v>116.54</v>
      </c>
      <c r="H695" s="10">
        <v>0</v>
      </c>
      <c r="I695" s="10">
        <v>0</v>
      </c>
      <c r="J695" s="10">
        <v>116.54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  <c r="AH695" s="10">
        <v>0</v>
      </c>
      <c r="AI695" s="10">
        <v>0</v>
      </c>
      <c r="AJ695" s="10">
        <v>116.54</v>
      </c>
      <c r="AK695" s="10">
        <v>116.54</v>
      </c>
      <c r="AL695" s="10">
        <v>689</v>
      </c>
      <c r="AM695"/>
    </row>
    <row r="696" spans="1:39" x14ac:dyDescent="0.25">
      <c r="A696" s="10" t="s">
        <v>391</v>
      </c>
      <c r="B696" s="10">
        <v>690</v>
      </c>
      <c r="C696" s="10" t="s">
        <v>1207</v>
      </c>
      <c r="D696" s="10" t="s">
        <v>94</v>
      </c>
      <c r="E696" s="10" t="s">
        <v>421</v>
      </c>
      <c r="F696" s="10">
        <v>1</v>
      </c>
      <c r="G696" s="10">
        <v>116.53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116.53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  <c r="AH696" s="10">
        <v>0</v>
      </c>
      <c r="AI696" s="10">
        <v>0</v>
      </c>
      <c r="AJ696" s="10">
        <v>116.53</v>
      </c>
      <c r="AK696" s="10">
        <v>116.53</v>
      </c>
      <c r="AL696" s="10">
        <v>690</v>
      </c>
      <c r="AM696"/>
    </row>
    <row r="697" spans="1:39" x14ac:dyDescent="0.25">
      <c r="A697" s="10" t="s">
        <v>391</v>
      </c>
      <c r="B697" s="10">
        <v>691</v>
      </c>
      <c r="C697" s="10" t="s">
        <v>1208</v>
      </c>
      <c r="D697" s="10" t="s">
        <v>1164</v>
      </c>
      <c r="E697" s="10" t="s">
        <v>417</v>
      </c>
      <c r="F697" s="10">
        <v>1</v>
      </c>
      <c r="G697" s="10">
        <v>116.51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116.51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  <c r="AI697" s="10">
        <v>0</v>
      </c>
      <c r="AJ697" s="10">
        <v>116.51</v>
      </c>
      <c r="AK697" s="10">
        <v>116.51</v>
      </c>
      <c r="AL697" s="10">
        <v>691</v>
      </c>
      <c r="AM697"/>
    </row>
    <row r="698" spans="1:39" x14ac:dyDescent="0.25">
      <c r="A698" s="10" t="s">
        <v>392</v>
      </c>
      <c r="B698" s="10">
        <v>692</v>
      </c>
      <c r="C698" s="10" t="s">
        <v>1209</v>
      </c>
      <c r="D698" s="10" t="s">
        <v>529</v>
      </c>
      <c r="E698" s="10" t="s">
        <v>1210</v>
      </c>
      <c r="F698" s="10">
        <v>1</v>
      </c>
      <c r="G698" s="10">
        <v>116.34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116.34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  <c r="AI698" s="10">
        <v>0</v>
      </c>
      <c r="AJ698" s="10">
        <v>116.34</v>
      </c>
      <c r="AK698" s="10">
        <v>116.34</v>
      </c>
      <c r="AL698" s="10">
        <v>692</v>
      </c>
      <c r="AM698"/>
    </row>
    <row r="699" spans="1:39" x14ac:dyDescent="0.25">
      <c r="A699" s="10" t="s">
        <v>392</v>
      </c>
      <c r="B699" s="10">
        <v>693</v>
      </c>
      <c r="C699" s="10" t="s">
        <v>908</v>
      </c>
      <c r="D699" s="10" t="s">
        <v>909</v>
      </c>
      <c r="F699" s="10">
        <v>1</v>
      </c>
      <c r="G699" s="10">
        <v>116.29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116.29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0</v>
      </c>
      <c r="AI699" s="10">
        <v>0</v>
      </c>
      <c r="AJ699" s="10">
        <v>116.29</v>
      </c>
      <c r="AK699" s="10">
        <v>116.29</v>
      </c>
      <c r="AL699" s="10">
        <v>693</v>
      </c>
      <c r="AM699"/>
    </row>
    <row r="700" spans="1:39" x14ac:dyDescent="0.25">
      <c r="A700" s="10" t="s">
        <v>391</v>
      </c>
      <c r="B700" s="10">
        <v>694</v>
      </c>
      <c r="C700" s="10" t="s">
        <v>40</v>
      </c>
      <c r="D700" s="10" t="s">
        <v>633</v>
      </c>
      <c r="F700" s="10">
        <v>1</v>
      </c>
      <c r="G700" s="10">
        <v>116.05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116.05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  <c r="AI700" s="10">
        <v>0</v>
      </c>
      <c r="AJ700" s="10">
        <v>116.05</v>
      </c>
      <c r="AK700" s="10">
        <v>116.05</v>
      </c>
      <c r="AL700" s="10">
        <v>694</v>
      </c>
      <c r="AM700"/>
    </row>
    <row r="701" spans="1:39" x14ac:dyDescent="0.25">
      <c r="A701" s="10" t="s">
        <v>392</v>
      </c>
      <c r="B701" s="10">
        <v>695</v>
      </c>
      <c r="C701" s="10" t="s">
        <v>1211</v>
      </c>
      <c r="D701" s="10" t="s">
        <v>1212</v>
      </c>
      <c r="F701" s="10">
        <v>1</v>
      </c>
      <c r="G701" s="10">
        <v>115.93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115.93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  <c r="AI701" s="10">
        <v>0</v>
      </c>
      <c r="AJ701" s="10">
        <v>115.93</v>
      </c>
      <c r="AK701" s="10">
        <v>115.93</v>
      </c>
      <c r="AL701" s="10">
        <v>695</v>
      </c>
      <c r="AM701"/>
    </row>
    <row r="702" spans="1:39" x14ac:dyDescent="0.25">
      <c r="A702" s="10" t="s">
        <v>392</v>
      </c>
      <c r="B702" s="10">
        <v>697</v>
      </c>
      <c r="C702" s="10" t="s">
        <v>1211</v>
      </c>
      <c r="D702" s="10" t="s">
        <v>1213</v>
      </c>
      <c r="F702" s="10">
        <v>1</v>
      </c>
      <c r="G702" s="10">
        <v>115.91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115.91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  <c r="AI702" s="10">
        <v>0</v>
      </c>
      <c r="AJ702" s="10">
        <v>115.91</v>
      </c>
      <c r="AK702" s="10">
        <v>115.91</v>
      </c>
      <c r="AL702" s="10">
        <v>697</v>
      </c>
      <c r="AM702"/>
    </row>
    <row r="703" spans="1:39" x14ac:dyDescent="0.25">
      <c r="A703" s="10" t="s">
        <v>392</v>
      </c>
      <c r="B703" s="10">
        <v>696</v>
      </c>
      <c r="C703" s="10" t="s">
        <v>630</v>
      </c>
      <c r="D703" s="10" t="s">
        <v>631</v>
      </c>
      <c r="E703" s="10" t="s">
        <v>359</v>
      </c>
      <c r="F703" s="10">
        <v>1</v>
      </c>
      <c r="G703" s="10">
        <v>115.91</v>
      </c>
      <c r="H703" s="10">
        <v>0</v>
      </c>
      <c r="I703" s="10">
        <v>0</v>
      </c>
      <c r="J703" s="10">
        <v>115.91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  <c r="AI703" s="10">
        <v>0</v>
      </c>
      <c r="AJ703" s="10">
        <v>115.91</v>
      </c>
      <c r="AK703" s="10">
        <v>115.91</v>
      </c>
      <c r="AL703" s="10">
        <v>696</v>
      </c>
      <c r="AM703"/>
    </row>
    <row r="704" spans="1:39" x14ac:dyDescent="0.25">
      <c r="A704" s="10" t="s">
        <v>391</v>
      </c>
      <c r="B704" s="10">
        <v>699</v>
      </c>
      <c r="C704" s="10" t="s">
        <v>1214</v>
      </c>
      <c r="D704" s="10" t="s">
        <v>148</v>
      </c>
      <c r="E704" s="10" t="s">
        <v>363</v>
      </c>
      <c r="F704" s="10">
        <v>1</v>
      </c>
      <c r="G704" s="10">
        <v>115.8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115.8</v>
      </c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0</v>
      </c>
      <c r="AH704" s="10">
        <v>0</v>
      </c>
      <c r="AI704" s="10">
        <v>0</v>
      </c>
      <c r="AJ704" s="10">
        <v>115.8</v>
      </c>
      <c r="AK704" s="10">
        <v>115.8</v>
      </c>
      <c r="AL704" s="10">
        <v>699</v>
      </c>
      <c r="AM704"/>
    </row>
    <row r="705" spans="1:39" x14ac:dyDescent="0.25">
      <c r="A705" s="10" t="s">
        <v>392</v>
      </c>
      <c r="B705" s="10">
        <v>698</v>
      </c>
      <c r="C705" s="10" t="s">
        <v>1215</v>
      </c>
      <c r="D705" s="10" t="s">
        <v>1216</v>
      </c>
      <c r="E705" s="10" t="s">
        <v>363</v>
      </c>
      <c r="F705" s="10">
        <v>1</v>
      </c>
      <c r="G705" s="10">
        <v>115.8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115.8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  <c r="AI705" s="10">
        <v>0</v>
      </c>
      <c r="AJ705" s="10">
        <v>115.8</v>
      </c>
      <c r="AK705" s="10">
        <v>115.8</v>
      </c>
      <c r="AL705" s="10">
        <v>698</v>
      </c>
      <c r="AM705"/>
    </row>
    <row r="706" spans="1:39" x14ac:dyDescent="0.25">
      <c r="A706" s="10" t="s">
        <v>392</v>
      </c>
      <c r="B706" s="10">
        <v>700</v>
      </c>
      <c r="C706" s="10" t="s">
        <v>776</v>
      </c>
      <c r="D706" s="10" t="s">
        <v>476</v>
      </c>
      <c r="E706" s="10" t="s">
        <v>363</v>
      </c>
      <c r="F706" s="10">
        <v>1</v>
      </c>
      <c r="G706" s="10">
        <v>115.3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115.3</v>
      </c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0</v>
      </c>
      <c r="AH706" s="10">
        <v>0</v>
      </c>
      <c r="AI706" s="10">
        <v>0</v>
      </c>
      <c r="AJ706" s="10">
        <v>115.3</v>
      </c>
      <c r="AK706" s="10">
        <v>115.3</v>
      </c>
      <c r="AL706" s="10">
        <v>700</v>
      </c>
      <c r="AM706"/>
    </row>
    <row r="707" spans="1:39" x14ac:dyDescent="0.25">
      <c r="A707" s="10" t="s">
        <v>392</v>
      </c>
      <c r="B707" s="10">
        <v>701</v>
      </c>
      <c r="C707" s="10" t="s">
        <v>1217</v>
      </c>
      <c r="D707" s="10" t="s">
        <v>1218</v>
      </c>
      <c r="E707" s="10" t="s">
        <v>386</v>
      </c>
      <c r="F707" s="10">
        <v>1</v>
      </c>
      <c r="G707" s="10">
        <v>115.29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115.29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  <c r="AI707" s="10">
        <v>0</v>
      </c>
      <c r="AJ707" s="10">
        <v>115.29</v>
      </c>
      <c r="AK707" s="10">
        <v>115.29</v>
      </c>
      <c r="AL707" s="10">
        <v>701</v>
      </c>
      <c r="AM707"/>
    </row>
    <row r="708" spans="1:39" x14ac:dyDescent="0.25">
      <c r="A708" s="10" t="s">
        <v>392</v>
      </c>
      <c r="B708" s="10">
        <v>702</v>
      </c>
      <c r="C708" s="10" t="s">
        <v>1219</v>
      </c>
      <c r="D708" s="10" t="s">
        <v>1220</v>
      </c>
      <c r="E708" s="10" t="s">
        <v>363</v>
      </c>
      <c r="F708" s="10">
        <v>1</v>
      </c>
      <c r="G708" s="10">
        <v>115.22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115.22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  <c r="AI708" s="10">
        <v>0</v>
      </c>
      <c r="AJ708" s="10">
        <v>115.22</v>
      </c>
      <c r="AK708" s="10">
        <v>115.22</v>
      </c>
      <c r="AL708" s="10">
        <v>702</v>
      </c>
      <c r="AM708"/>
    </row>
    <row r="709" spans="1:39" x14ac:dyDescent="0.25">
      <c r="A709" s="10" t="s">
        <v>391</v>
      </c>
      <c r="B709" s="10">
        <v>704</v>
      </c>
      <c r="C709" s="10" t="s">
        <v>913</v>
      </c>
      <c r="D709" s="10" t="s">
        <v>155</v>
      </c>
      <c r="E709" s="10" t="s">
        <v>567</v>
      </c>
      <c r="F709" s="10">
        <v>1</v>
      </c>
      <c r="G709" s="10">
        <v>114.67</v>
      </c>
      <c r="H709" s="10">
        <v>0</v>
      </c>
      <c r="I709" s="10">
        <v>0</v>
      </c>
      <c r="J709" s="10">
        <v>114.67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  <c r="AI709" s="10">
        <v>0</v>
      </c>
      <c r="AJ709" s="10">
        <v>114.67</v>
      </c>
      <c r="AK709" s="10">
        <v>114.67</v>
      </c>
      <c r="AL709" s="10">
        <v>704</v>
      </c>
      <c r="AM709"/>
    </row>
    <row r="710" spans="1:39" x14ac:dyDescent="0.25">
      <c r="A710" s="10" t="s">
        <v>392</v>
      </c>
      <c r="B710" s="10">
        <v>703</v>
      </c>
      <c r="C710" s="10" t="s">
        <v>713</v>
      </c>
      <c r="D710" s="10" t="s">
        <v>914</v>
      </c>
      <c r="E710" s="10" t="s">
        <v>915</v>
      </c>
      <c r="F710" s="10">
        <v>1</v>
      </c>
      <c r="G710" s="10">
        <v>114.67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114.67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  <c r="AI710" s="10">
        <v>0</v>
      </c>
      <c r="AJ710" s="10">
        <v>114.67</v>
      </c>
      <c r="AK710" s="10">
        <v>114.67</v>
      </c>
      <c r="AL710" s="10">
        <v>703</v>
      </c>
      <c r="AM710"/>
    </row>
    <row r="711" spans="1:39" x14ac:dyDescent="0.25">
      <c r="A711" s="10" t="s">
        <v>392</v>
      </c>
      <c r="B711" s="10">
        <v>705</v>
      </c>
      <c r="C711" s="10" t="s">
        <v>82</v>
      </c>
      <c r="D711" s="10" t="s">
        <v>709</v>
      </c>
      <c r="E711" s="10" t="s">
        <v>362</v>
      </c>
      <c r="F711" s="10">
        <v>1</v>
      </c>
      <c r="G711" s="10">
        <v>114.63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114.63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  <c r="AI711" s="10">
        <v>0</v>
      </c>
      <c r="AJ711" s="10">
        <v>114.63</v>
      </c>
      <c r="AK711" s="10">
        <v>114.63</v>
      </c>
      <c r="AL711" s="10">
        <v>705</v>
      </c>
      <c r="AM711"/>
    </row>
    <row r="712" spans="1:39" x14ac:dyDescent="0.25">
      <c r="A712" s="10" t="s">
        <v>391</v>
      </c>
      <c r="B712" s="10">
        <v>706</v>
      </c>
      <c r="C712" s="10" t="s">
        <v>1303</v>
      </c>
      <c r="D712" s="10" t="s">
        <v>77</v>
      </c>
      <c r="E712" s="10" t="s">
        <v>1304</v>
      </c>
      <c r="F712" s="10">
        <v>1</v>
      </c>
      <c r="G712" s="10">
        <v>114.59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114.59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  <c r="AI712" s="10">
        <v>0</v>
      </c>
      <c r="AJ712" s="10">
        <v>114.59</v>
      </c>
      <c r="AK712" s="10">
        <v>114.59</v>
      </c>
      <c r="AL712" s="10">
        <v>706</v>
      </c>
      <c r="AM712"/>
    </row>
    <row r="713" spans="1:39" x14ac:dyDescent="0.25">
      <c r="A713" s="10" t="s">
        <v>392</v>
      </c>
      <c r="B713" s="10">
        <v>707</v>
      </c>
      <c r="C713" s="10" t="s">
        <v>121</v>
      </c>
      <c r="D713" s="10" t="s">
        <v>1221</v>
      </c>
      <c r="E713" s="10" t="s">
        <v>363</v>
      </c>
      <c r="F713" s="10">
        <v>1</v>
      </c>
      <c r="G713" s="10">
        <v>113.95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113.95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  <c r="AI713" s="10">
        <v>0</v>
      </c>
      <c r="AJ713" s="10">
        <v>113.95</v>
      </c>
      <c r="AK713" s="10">
        <v>113.95</v>
      </c>
      <c r="AL713" s="10">
        <v>707</v>
      </c>
      <c r="AM713"/>
    </row>
    <row r="714" spans="1:39" x14ac:dyDescent="0.25">
      <c r="A714" s="10" t="s">
        <v>392</v>
      </c>
      <c r="B714" s="10">
        <v>708</v>
      </c>
      <c r="C714" s="10" t="s">
        <v>912</v>
      </c>
      <c r="D714" s="10" t="s">
        <v>220</v>
      </c>
      <c r="E714" s="10" t="s">
        <v>361</v>
      </c>
      <c r="F714" s="10">
        <v>1</v>
      </c>
      <c r="G714" s="10">
        <v>113.82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113.82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  <c r="AI714" s="10">
        <v>0</v>
      </c>
      <c r="AJ714" s="10">
        <v>113.82</v>
      </c>
      <c r="AK714" s="10">
        <v>113.82</v>
      </c>
      <c r="AL714" s="10">
        <v>708</v>
      </c>
      <c r="AM714"/>
    </row>
    <row r="715" spans="1:39" x14ac:dyDescent="0.25">
      <c r="A715" s="10" t="s">
        <v>391</v>
      </c>
      <c r="B715" s="10">
        <v>709</v>
      </c>
      <c r="C715" s="10" t="s">
        <v>123</v>
      </c>
      <c r="D715" s="10" t="s">
        <v>339</v>
      </c>
      <c r="E715" s="10" t="s">
        <v>357</v>
      </c>
      <c r="F715" s="10">
        <v>1</v>
      </c>
      <c r="G715" s="10">
        <v>113.74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113.74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  <c r="AI715" s="10">
        <v>0</v>
      </c>
      <c r="AJ715" s="10">
        <v>113.74</v>
      </c>
      <c r="AK715" s="10">
        <v>113.74</v>
      </c>
      <c r="AL715" s="10">
        <v>709</v>
      </c>
      <c r="AM715"/>
    </row>
    <row r="716" spans="1:39" x14ac:dyDescent="0.25">
      <c r="A716" s="10" t="s">
        <v>391</v>
      </c>
      <c r="B716" s="10">
        <v>710</v>
      </c>
      <c r="C716" s="10" t="s">
        <v>910</v>
      </c>
      <c r="D716" s="10" t="s">
        <v>911</v>
      </c>
      <c r="E716" s="10" t="s">
        <v>557</v>
      </c>
      <c r="F716" s="10">
        <v>1</v>
      </c>
      <c r="G716" s="10">
        <v>113.74</v>
      </c>
      <c r="H716" s="10">
        <v>0</v>
      </c>
      <c r="I716" s="10">
        <v>0</v>
      </c>
      <c r="J716" s="10">
        <v>0</v>
      </c>
      <c r="K716" s="10">
        <v>113.74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  <c r="AI716" s="10">
        <v>0</v>
      </c>
      <c r="AJ716" s="10">
        <v>113.74</v>
      </c>
      <c r="AK716" s="10">
        <v>113.74</v>
      </c>
      <c r="AL716" s="10">
        <v>710</v>
      </c>
      <c r="AM716"/>
    </row>
    <row r="717" spans="1:39" x14ac:dyDescent="0.25">
      <c r="A717" s="10" t="s">
        <v>392</v>
      </c>
      <c r="B717" s="10">
        <v>711</v>
      </c>
      <c r="C717" s="10" t="s">
        <v>1159</v>
      </c>
      <c r="D717" s="10" t="s">
        <v>1222</v>
      </c>
      <c r="F717" s="10">
        <v>1</v>
      </c>
      <c r="G717" s="10">
        <v>113.69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113.69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  <c r="AI717" s="10">
        <v>0</v>
      </c>
      <c r="AJ717" s="10">
        <v>113.69</v>
      </c>
      <c r="AK717" s="10">
        <v>113.69</v>
      </c>
      <c r="AL717" s="10">
        <v>711</v>
      </c>
      <c r="AM717"/>
    </row>
    <row r="718" spans="1:39" x14ac:dyDescent="0.25">
      <c r="A718" s="10" t="s">
        <v>711</v>
      </c>
      <c r="B718" s="10">
        <v>712</v>
      </c>
      <c r="C718" s="10" t="s">
        <v>841</v>
      </c>
      <c r="D718" s="10" t="s">
        <v>842</v>
      </c>
      <c r="E718" s="10" t="s">
        <v>364</v>
      </c>
      <c r="F718" s="10">
        <v>1</v>
      </c>
      <c r="G718" s="10">
        <v>113.51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113.51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  <c r="AI718" s="10">
        <v>0</v>
      </c>
      <c r="AJ718" s="10">
        <v>113.51</v>
      </c>
      <c r="AK718" s="10">
        <v>113.51</v>
      </c>
      <c r="AL718" s="10">
        <v>712</v>
      </c>
      <c r="AM718"/>
    </row>
    <row r="719" spans="1:39" x14ac:dyDescent="0.25">
      <c r="A719" s="10" t="s">
        <v>391</v>
      </c>
      <c r="B719" s="10">
        <v>713</v>
      </c>
      <c r="C719" s="10" t="s">
        <v>39</v>
      </c>
      <c r="D719" s="10" t="s">
        <v>231</v>
      </c>
      <c r="F719" s="10">
        <v>1</v>
      </c>
      <c r="G719" s="10">
        <v>113.41</v>
      </c>
      <c r="H719" s="10">
        <v>0</v>
      </c>
      <c r="I719" s="10">
        <v>0</v>
      </c>
      <c r="J719" s="10">
        <v>0</v>
      </c>
      <c r="K719" s="10">
        <v>0</v>
      </c>
      <c r="L719" s="10">
        <v>113.41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  <c r="AI719" s="10">
        <v>0</v>
      </c>
      <c r="AJ719" s="10">
        <v>113.41</v>
      </c>
      <c r="AK719" s="10">
        <v>113.41</v>
      </c>
      <c r="AL719" s="10">
        <v>713</v>
      </c>
      <c r="AM719"/>
    </row>
    <row r="720" spans="1:39" x14ac:dyDescent="0.25">
      <c r="A720" s="10" t="s">
        <v>391</v>
      </c>
      <c r="B720" s="10">
        <v>714</v>
      </c>
      <c r="C720" s="10" t="s">
        <v>1066</v>
      </c>
      <c r="D720" s="10" t="s">
        <v>1223</v>
      </c>
      <c r="E720" s="10" t="s">
        <v>359</v>
      </c>
      <c r="F720" s="10">
        <v>1</v>
      </c>
      <c r="G720" s="10">
        <v>113.32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113.32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  <c r="AI720" s="10">
        <v>0</v>
      </c>
      <c r="AJ720" s="10">
        <v>113.32</v>
      </c>
      <c r="AK720" s="10">
        <v>113.32</v>
      </c>
      <c r="AL720" s="10">
        <v>714</v>
      </c>
      <c r="AM720"/>
    </row>
    <row r="721" spans="1:39" x14ac:dyDescent="0.25">
      <c r="A721" s="10" t="s">
        <v>391</v>
      </c>
      <c r="B721" s="10">
        <v>715</v>
      </c>
      <c r="C721" s="10" t="s">
        <v>843</v>
      </c>
      <c r="D721" s="10" t="s">
        <v>799</v>
      </c>
      <c r="E721" s="10" t="s">
        <v>844</v>
      </c>
      <c r="F721" s="10">
        <v>1</v>
      </c>
      <c r="G721" s="10">
        <v>113.24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113.24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  <c r="AG721" s="10">
        <v>0</v>
      </c>
      <c r="AH721" s="10">
        <v>0</v>
      </c>
      <c r="AI721" s="10">
        <v>0</v>
      </c>
      <c r="AJ721" s="10">
        <v>113.24</v>
      </c>
      <c r="AK721" s="10">
        <v>113.24</v>
      </c>
      <c r="AL721" s="10">
        <v>715</v>
      </c>
      <c r="AM721"/>
    </row>
    <row r="722" spans="1:39" x14ac:dyDescent="0.25">
      <c r="A722" s="10" t="s">
        <v>392</v>
      </c>
      <c r="B722" s="10">
        <v>716</v>
      </c>
      <c r="C722" s="10" t="s">
        <v>270</v>
      </c>
      <c r="D722" s="10" t="s">
        <v>907</v>
      </c>
      <c r="E722" s="10" t="s">
        <v>357</v>
      </c>
      <c r="F722" s="10">
        <v>1</v>
      </c>
      <c r="G722" s="10">
        <v>113.2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113.2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0</v>
      </c>
      <c r="AH722" s="10">
        <v>0</v>
      </c>
      <c r="AI722" s="10">
        <v>0</v>
      </c>
      <c r="AJ722" s="10">
        <v>113.2</v>
      </c>
      <c r="AK722" s="10">
        <v>113.2</v>
      </c>
      <c r="AL722" s="10">
        <v>716</v>
      </c>
      <c r="AM722"/>
    </row>
    <row r="723" spans="1:39" x14ac:dyDescent="0.25">
      <c r="A723" s="10" t="s">
        <v>391</v>
      </c>
      <c r="B723" s="10">
        <v>717</v>
      </c>
      <c r="C723" s="10" t="s">
        <v>1224</v>
      </c>
      <c r="D723" s="10" t="s">
        <v>1225</v>
      </c>
      <c r="E723" s="10" t="s">
        <v>1226</v>
      </c>
      <c r="F723" s="10">
        <v>1</v>
      </c>
      <c r="G723" s="10">
        <v>113.13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113.13</v>
      </c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  <c r="AG723" s="10">
        <v>0</v>
      </c>
      <c r="AH723" s="10">
        <v>0</v>
      </c>
      <c r="AI723" s="10">
        <v>0</v>
      </c>
      <c r="AJ723" s="10">
        <v>113.13</v>
      </c>
      <c r="AK723" s="10">
        <v>113.13</v>
      </c>
      <c r="AL723" s="10">
        <v>717</v>
      </c>
      <c r="AM723"/>
    </row>
    <row r="724" spans="1:39" x14ac:dyDescent="0.25">
      <c r="A724" s="10" t="s">
        <v>711</v>
      </c>
      <c r="B724" s="10">
        <v>718</v>
      </c>
      <c r="C724" s="10" t="s">
        <v>584</v>
      </c>
      <c r="D724" s="10" t="s">
        <v>845</v>
      </c>
      <c r="E724" s="10" t="s">
        <v>357</v>
      </c>
      <c r="F724" s="10">
        <v>1</v>
      </c>
      <c r="G724" s="10">
        <v>112.91</v>
      </c>
      <c r="H724" s="10">
        <v>112.91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  <c r="AH724" s="10">
        <v>0</v>
      </c>
      <c r="AI724" s="10">
        <v>0</v>
      </c>
      <c r="AJ724" s="10">
        <v>112.91</v>
      </c>
      <c r="AK724" s="10">
        <v>112.91</v>
      </c>
      <c r="AL724" s="10">
        <v>718</v>
      </c>
      <c r="AM724"/>
    </row>
    <row r="725" spans="1:39" x14ac:dyDescent="0.25">
      <c r="A725" s="10" t="s">
        <v>392</v>
      </c>
      <c r="B725" s="10">
        <v>719</v>
      </c>
      <c r="C725" s="10" t="s">
        <v>584</v>
      </c>
      <c r="D725" s="10" t="s">
        <v>575</v>
      </c>
      <c r="E725" s="10" t="s">
        <v>357</v>
      </c>
      <c r="F725" s="10">
        <v>1</v>
      </c>
      <c r="G725" s="10">
        <v>112.87</v>
      </c>
      <c r="H725" s="10">
        <v>112.87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10">
        <v>0</v>
      </c>
      <c r="AG725" s="10">
        <v>0</v>
      </c>
      <c r="AH725" s="10">
        <v>0</v>
      </c>
      <c r="AI725" s="10">
        <v>0</v>
      </c>
      <c r="AJ725" s="10">
        <v>112.87</v>
      </c>
      <c r="AK725" s="10">
        <v>112.87</v>
      </c>
      <c r="AL725" s="10">
        <v>719</v>
      </c>
      <c r="AM725"/>
    </row>
    <row r="726" spans="1:39" x14ac:dyDescent="0.25">
      <c r="A726" s="10" t="s">
        <v>392</v>
      </c>
      <c r="B726" s="10">
        <v>720</v>
      </c>
      <c r="C726" s="10" t="s">
        <v>1227</v>
      </c>
      <c r="D726" s="10" t="s">
        <v>1228</v>
      </c>
      <c r="E726" s="10" t="s">
        <v>1029</v>
      </c>
      <c r="F726" s="10">
        <v>1</v>
      </c>
      <c r="G726" s="10">
        <v>112.55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112.55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  <c r="AG726" s="10">
        <v>0</v>
      </c>
      <c r="AH726" s="10">
        <v>0</v>
      </c>
      <c r="AI726" s="10">
        <v>0</v>
      </c>
      <c r="AJ726" s="10">
        <v>112.55</v>
      </c>
      <c r="AK726" s="10">
        <v>112.55</v>
      </c>
      <c r="AL726" s="10">
        <v>720</v>
      </c>
      <c r="AM726"/>
    </row>
    <row r="727" spans="1:39" x14ac:dyDescent="0.25">
      <c r="A727" s="10" t="s">
        <v>391</v>
      </c>
      <c r="B727" s="10">
        <v>721</v>
      </c>
      <c r="C727" s="10" t="s">
        <v>1229</v>
      </c>
      <c r="D727" s="10" t="s">
        <v>622</v>
      </c>
      <c r="E727" s="10" t="s">
        <v>568</v>
      </c>
      <c r="F727" s="10">
        <v>1</v>
      </c>
      <c r="G727" s="10">
        <v>112.13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112.13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  <c r="AH727" s="10">
        <v>0</v>
      </c>
      <c r="AI727" s="10">
        <v>0</v>
      </c>
      <c r="AJ727" s="10">
        <v>112.13</v>
      </c>
      <c r="AK727" s="10">
        <v>112.13</v>
      </c>
      <c r="AL727" s="10">
        <v>721</v>
      </c>
      <c r="AM727"/>
    </row>
    <row r="728" spans="1:39" x14ac:dyDescent="0.25">
      <c r="A728" s="10" t="s">
        <v>392</v>
      </c>
      <c r="B728" s="10">
        <v>722</v>
      </c>
      <c r="C728" s="10" t="s">
        <v>1088</v>
      </c>
      <c r="D728" s="10" t="s">
        <v>1230</v>
      </c>
      <c r="E728" s="10" t="s">
        <v>568</v>
      </c>
      <c r="F728" s="10">
        <v>1</v>
      </c>
      <c r="G728" s="10">
        <v>112.12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112.12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  <c r="AI728" s="10">
        <v>0</v>
      </c>
      <c r="AJ728" s="10">
        <v>112.12</v>
      </c>
      <c r="AK728" s="10">
        <v>112.12</v>
      </c>
      <c r="AL728" s="10">
        <v>722</v>
      </c>
      <c r="AM728"/>
    </row>
    <row r="729" spans="1:39" x14ac:dyDescent="0.25">
      <c r="A729" s="10" t="s">
        <v>391</v>
      </c>
      <c r="B729" s="10">
        <v>723</v>
      </c>
      <c r="C729" s="10" t="s">
        <v>1231</v>
      </c>
      <c r="D729" s="10" t="s">
        <v>1232</v>
      </c>
      <c r="E729" s="10" t="s">
        <v>1233</v>
      </c>
      <c r="F729" s="10">
        <v>1</v>
      </c>
      <c r="G729" s="10">
        <v>111.96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111.96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  <c r="AG729" s="10">
        <v>0</v>
      </c>
      <c r="AH729" s="10">
        <v>0</v>
      </c>
      <c r="AI729" s="10">
        <v>0</v>
      </c>
      <c r="AJ729" s="10">
        <v>111.96</v>
      </c>
      <c r="AK729" s="10">
        <v>111.96</v>
      </c>
      <c r="AL729" s="10">
        <v>723</v>
      </c>
      <c r="AM729"/>
    </row>
    <row r="730" spans="1:39" x14ac:dyDescent="0.25">
      <c r="A730" s="10" t="s">
        <v>392</v>
      </c>
      <c r="B730" s="10">
        <v>724</v>
      </c>
      <c r="C730" s="10" t="s">
        <v>1234</v>
      </c>
      <c r="D730" s="10" t="s">
        <v>1235</v>
      </c>
      <c r="E730" s="10" t="s">
        <v>1233</v>
      </c>
      <c r="F730" s="10">
        <v>1</v>
      </c>
      <c r="G730" s="10">
        <v>111.95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111.95</v>
      </c>
      <c r="Z730" s="10">
        <v>0</v>
      </c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  <c r="AH730" s="10">
        <v>0</v>
      </c>
      <c r="AI730" s="10">
        <v>0</v>
      </c>
      <c r="AJ730" s="10">
        <v>111.95</v>
      </c>
      <c r="AK730" s="10">
        <v>111.95</v>
      </c>
      <c r="AL730" s="10">
        <v>724</v>
      </c>
      <c r="AM730"/>
    </row>
    <row r="731" spans="1:39" x14ac:dyDescent="0.25">
      <c r="A731" s="10" t="s">
        <v>392</v>
      </c>
      <c r="B731" s="10">
        <v>725</v>
      </c>
      <c r="C731" s="10" t="s">
        <v>1237</v>
      </c>
      <c r="D731" s="10" t="s">
        <v>1238</v>
      </c>
      <c r="E731" s="10" t="s">
        <v>367</v>
      </c>
      <c r="F731" s="10">
        <v>1</v>
      </c>
      <c r="G731" s="10">
        <v>111.19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111.19</v>
      </c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  <c r="AI731" s="10">
        <v>0</v>
      </c>
      <c r="AJ731" s="10">
        <v>111.19</v>
      </c>
      <c r="AK731" s="10">
        <v>111.19</v>
      </c>
      <c r="AL731" s="10">
        <v>725</v>
      </c>
      <c r="AM731"/>
    </row>
    <row r="732" spans="1:39" x14ac:dyDescent="0.25">
      <c r="A732" s="10" t="s">
        <v>392</v>
      </c>
      <c r="B732" s="10">
        <v>726</v>
      </c>
      <c r="C732" s="10" t="s">
        <v>1239</v>
      </c>
      <c r="D732" s="10" t="s">
        <v>1240</v>
      </c>
      <c r="E732" s="10" t="s">
        <v>362</v>
      </c>
      <c r="F732" s="10">
        <v>1</v>
      </c>
      <c r="G732" s="10">
        <v>110.78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110.78</v>
      </c>
      <c r="AC732" s="10">
        <v>0</v>
      </c>
      <c r="AD732" s="10">
        <v>0</v>
      </c>
      <c r="AE732" s="10">
        <v>0</v>
      </c>
      <c r="AF732" s="10">
        <v>0</v>
      </c>
      <c r="AG732" s="10">
        <v>0</v>
      </c>
      <c r="AH732" s="10">
        <v>0</v>
      </c>
      <c r="AI732" s="10">
        <v>0</v>
      </c>
      <c r="AJ732" s="10">
        <v>110.78</v>
      </c>
      <c r="AK732" s="10">
        <v>110.78</v>
      </c>
      <c r="AL732" s="10">
        <v>726</v>
      </c>
      <c r="AM732"/>
    </row>
    <row r="733" spans="1:39" x14ac:dyDescent="0.25">
      <c r="A733" s="10" t="s">
        <v>391</v>
      </c>
      <c r="B733" s="10">
        <v>727</v>
      </c>
      <c r="C733" s="10" t="s">
        <v>903</v>
      </c>
      <c r="D733" s="10" t="s">
        <v>904</v>
      </c>
      <c r="E733" s="10" t="s">
        <v>368</v>
      </c>
      <c r="F733" s="10">
        <v>1</v>
      </c>
      <c r="G733" s="10">
        <v>110.62</v>
      </c>
      <c r="H733" s="10">
        <v>0</v>
      </c>
      <c r="I733" s="10">
        <v>110.62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0</v>
      </c>
      <c r="AI733" s="10">
        <v>0</v>
      </c>
      <c r="AJ733" s="10">
        <v>110.62</v>
      </c>
      <c r="AK733" s="10">
        <v>110.62</v>
      </c>
      <c r="AL733" s="10">
        <v>727</v>
      </c>
      <c r="AM733"/>
    </row>
    <row r="734" spans="1:39" x14ac:dyDescent="0.25">
      <c r="A734" s="10" t="s">
        <v>392</v>
      </c>
      <c r="B734" s="10">
        <v>728</v>
      </c>
      <c r="C734" s="10" t="s">
        <v>1178</v>
      </c>
      <c r="D734" s="10" t="s">
        <v>1241</v>
      </c>
      <c r="E734" s="10" t="s">
        <v>374</v>
      </c>
      <c r="F734" s="10">
        <v>1</v>
      </c>
      <c r="G734" s="10">
        <v>110.02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110.02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0</v>
      </c>
      <c r="AI734" s="10">
        <v>0</v>
      </c>
      <c r="AJ734" s="10">
        <v>110.02</v>
      </c>
      <c r="AK734" s="10">
        <v>110.02</v>
      </c>
      <c r="AL734" s="10">
        <v>728</v>
      </c>
      <c r="AM734"/>
    </row>
    <row r="735" spans="1:39" x14ac:dyDescent="0.25">
      <c r="A735" s="10" t="s">
        <v>392</v>
      </c>
      <c r="B735" s="10">
        <v>729</v>
      </c>
      <c r="C735" s="10" t="s">
        <v>1242</v>
      </c>
      <c r="D735" s="10" t="s">
        <v>1243</v>
      </c>
      <c r="F735" s="10">
        <v>1</v>
      </c>
      <c r="G735" s="10">
        <v>109.62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109.62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  <c r="AH735" s="10">
        <v>0</v>
      </c>
      <c r="AI735" s="10">
        <v>0</v>
      </c>
      <c r="AJ735" s="10">
        <v>109.62</v>
      </c>
      <c r="AK735" s="10">
        <v>109.62</v>
      </c>
      <c r="AL735" s="10">
        <v>729</v>
      </c>
      <c r="AM735"/>
    </row>
    <row r="736" spans="1:39" x14ac:dyDescent="0.25">
      <c r="A736" s="10" t="s">
        <v>391</v>
      </c>
      <c r="B736" s="10">
        <v>730</v>
      </c>
      <c r="C736" s="10" t="s">
        <v>902</v>
      </c>
      <c r="D736" s="10" t="s">
        <v>205</v>
      </c>
      <c r="E736" s="10" t="s">
        <v>359</v>
      </c>
      <c r="F736" s="10">
        <v>1</v>
      </c>
      <c r="G736" s="10">
        <v>109.54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109.54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  <c r="AG736" s="10">
        <v>0</v>
      </c>
      <c r="AH736" s="10">
        <v>0</v>
      </c>
      <c r="AI736" s="10">
        <v>0</v>
      </c>
      <c r="AJ736" s="10">
        <v>109.54</v>
      </c>
      <c r="AK736" s="10">
        <v>109.54</v>
      </c>
      <c r="AL736" s="10">
        <v>730</v>
      </c>
      <c r="AM736"/>
    </row>
    <row r="737" spans="1:39" x14ac:dyDescent="0.25">
      <c r="A737" s="10" t="s">
        <v>391</v>
      </c>
      <c r="B737" s="10">
        <v>731</v>
      </c>
      <c r="C737" s="10" t="s">
        <v>710</v>
      </c>
      <c r="D737" s="10" t="s">
        <v>229</v>
      </c>
      <c r="E737" s="10" t="s">
        <v>362</v>
      </c>
      <c r="F737" s="10">
        <v>1</v>
      </c>
      <c r="G737" s="10">
        <v>109.11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109.11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0</v>
      </c>
      <c r="AG737" s="10">
        <v>0</v>
      </c>
      <c r="AH737" s="10">
        <v>0</v>
      </c>
      <c r="AI737" s="10">
        <v>0</v>
      </c>
      <c r="AJ737" s="10">
        <v>109.11</v>
      </c>
      <c r="AK737" s="10">
        <v>109.11</v>
      </c>
      <c r="AL737" s="10">
        <v>731</v>
      </c>
      <c r="AM737"/>
    </row>
    <row r="738" spans="1:39" x14ac:dyDescent="0.25">
      <c r="A738" s="10" t="s">
        <v>392</v>
      </c>
      <c r="B738" s="10">
        <v>732</v>
      </c>
      <c r="C738" s="10" t="s">
        <v>240</v>
      </c>
      <c r="D738" s="10" t="s">
        <v>697</v>
      </c>
      <c r="E738" s="10" t="s">
        <v>365</v>
      </c>
      <c r="F738" s="10">
        <v>1</v>
      </c>
      <c r="G738" s="10">
        <v>109.11</v>
      </c>
      <c r="H738" s="10">
        <v>0</v>
      </c>
      <c r="I738" s="10">
        <v>0</v>
      </c>
      <c r="J738" s="10">
        <v>0</v>
      </c>
      <c r="K738" s="10">
        <v>0</v>
      </c>
      <c r="L738" s="10">
        <v>109.11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  <c r="AG738" s="10">
        <v>0</v>
      </c>
      <c r="AH738" s="10">
        <v>0</v>
      </c>
      <c r="AI738" s="10">
        <v>0</v>
      </c>
      <c r="AJ738" s="10">
        <v>109.11</v>
      </c>
      <c r="AK738" s="10">
        <v>109.11</v>
      </c>
      <c r="AL738" s="10">
        <v>732</v>
      </c>
      <c r="AM738"/>
    </row>
    <row r="739" spans="1:39" x14ac:dyDescent="0.25">
      <c r="A739" s="10" t="s">
        <v>391</v>
      </c>
      <c r="B739" s="10">
        <v>733</v>
      </c>
      <c r="C739" s="10" t="s">
        <v>1244</v>
      </c>
      <c r="D739" s="10" t="s">
        <v>1245</v>
      </c>
      <c r="E739" s="10" t="s">
        <v>367</v>
      </c>
      <c r="F739" s="10">
        <v>1</v>
      </c>
      <c r="G739" s="10">
        <v>108.97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108.97</v>
      </c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  <c r="AH739" s="10">
        <v>0</v>
      </c>
      <c r="AI739" s="10">
        <v>0</v>
      </c>
      <c r="AJ739" s="10">
        <v>108.97</v>
      </c>
      <c r="AK739" s="10">
        <v>108.97</v>
      </c>
      <c r="AL739" s="10">
        <v>733</v>
      </c>
      <c r="AM739"/>
    </row>
    <row r="740" spans="1:39" x14ac:dyDescent="0.25">
      <c r="A740" s="10" t="s">
        <v>392</v>
      </c>
      <c r="B740" s="10">
        <v>734</v>
      </c>
      <c r="C740" s="10" t="s">
        <v>530</v>
      </c>
      <c r="D740" s="10" t="s">
        <v>1246</v>
      </c>
      <c r="E740" s="10" t="s">
        <v>367</v>
      </c>
      <c r="F740" s="10">
        <v>1</v>
      </c>
      <c r="G740" s="10">
        <v>108.96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108.96</v>
      </c>
      <c r="Z740" s="10">
        <v>0</v>
      </c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10">
        <v>0</v>
      </c>
      <c r="AG740" s="10">
        <v>0</v>
      </c>
      <c r="AH740" s="10">
        <v>0</v>
      </c>
      <c r="AI740" s="10">
        <v>0</v>
      </c>
      <c r="AJ740" s="10">
        <v>108.96</v>
      </c>
      <c r="AK740" s="10">
        <v>108.96</v>
      </c>
      <c r="AL740" s="10">
        <v>734</v>
      </c>
      <c r="AM740"/>
    </row>
    <row r="741" spans="1:39" x14ac:dyDescent="0.25">
      <c r="A741" s="10" t="s">
        <v>392</v>
      </c>
      <c r="B741" s="10">
        <v>735</v>
      </c>
      <c r="C741" s="10" t="s">
        <v>1014</v>
      </c>
      <c r="D741" s="10" t="s">
        <v>1247</v>
      </c>
      <c r="E741" s="10" t="s">
        <v>363</v>
      </c>
      <c r="F741" s="10">
        <v>1</v>
      </c>
      <c r="G741" s="10">
        <v>108.89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108.89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0</v>
      </c>
      <c r="AI741" s="10">
        <v>0</v>
      </c>
      <c r="AJ741" s="10">
        <v>108.89</v>
      </c>
      <c r="AK741" s="10">
        <v>108.89</v>
      </c>
      <c r="AL741" s="10">
        <v>735</v>
      </c>
      <c r="AM741"/>
    </row>
    <row r="742" spans="1:39" x14ac:dyDescent="0.25">
      <c r="A742" s="10" t="s">
        <v>392</v>
      </c>
      <c r="B742" s="10">
        <v>736</v>
      </c>
      <c r="C742" s="10" t="s">
        <v>628</v>
      </c>
      <c r="D742" s="10" t="s">
        <v>265</v>
      </c>
      <c r="E742" s="10" t="s">
        <v>372</v>
      </c>
      <c r="F742" s="10">
        <v>1</v>
      </c>
      <c r="G742" s="10">
        <v>108.76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108.76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  <c r="AG742" s="10">
        <v>0</v>
      </c>
      <c r="AH742" s="10">
        <v>0</v>
      </c>
      <c r="AI742" s="10">
        <v>0</v>
      </c>
      <c r="AJ742" s="10">
        <v>108.76</v>
      </c>
      <c r="AK742" s="10">
        <v>108.76</v>
      </c>
      <c r="AL742" s="10">
        <v>736</v>
      </c>
      <c r="AM742"/>
    </row>
    <row r="743" spans="1:39" x14ac:dyDescent="0.25">
      <c r="A743" s="10" t="s">
        <v>711</v>
      </c>
      <c r="B743" s="10">
        <v>737</v>
      </c>
      <c r="C743" s="10" t="s">
        <v>887</v>
      </c>
      <c r="D743" s="10" t="s">
        <v>901</v>
      </c>
      <c r="F743" s="10">
        <v>1</v>
      </c>
      <c r="G743" s="10">
        <v>107.58</v>
      </c>
      <c r="H743" s="10">
        <v>0</v>
      </c>
      <c r="I743" s="10">
        <v>0</v>
      </c>
      <c r="J743" s="10">
        <v>0</v>
      </c>
      <c r="K743" s="10">
        <v>107.58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  <c r="AI743" s="10">
        <v>0</v>
      </c>
      <c r="AJ743" s="10">
        <v>107.58</v>
      </c>
      <c r="AK743" s="10">
        <v>107.58</v>
      </c>
      <c r="AL743" s="10">
        <v>737</v>
      </c>
      <c r="AM743"/>
    </row>
    <row r="744" spans="1:39" x14ac:dyDescent="0.25">
      <c r="A744" s="10" t="s">
        <v>392</v>
      </c>
      <c r="B744" s="10">
        <v>738</v>
      </c>
      <c r="C744" s="10" t="s">
        <v>578</v>
      </c>
      <c r="D744" s="10" t="s">
        <v>702</v>
      </c>
      <c r="E744" s="10" t="s">
        <v>579</v>
      </c>
      <c r="F744" s="10">
        <v>1</v>
      </c>
      <c r="G744" s="10">
        <v>107.01</v>
      </c>
      <c r="H744" s="10">
        <v>0</v>
      </c>
      <c r="I744" s="10">
        <v>0</v>
      </c>
      <c r="J744" s="10">
        <v>0</v>
      </c>
      <c r="K744" s="10">
        <v>107.01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  <c r="AH744" s="10">
        <v>0</v>
      </c>
      <c r="AI744" s="10">
        <v>0</v>
      </c>
      <c r="AJ744" s="10">
        <v>107.01</v>
      </c>
      <c r="AK744" s="10">
        <v>107.01</v>
      </c>
      <c r="AL744" s="10">
        <v>738</v>
      </c>
      <c r="AM744"/>
    </row>
    <row r="745" spans="1:39" x14ac:dyDescent="0.25">
      <c r="A745" s="10" t="s">
        <v>391</v>
      </c>
      <c r="B745" s="10">
        <v>740</v>
      </c>
      <c r="C745" s="10" t="s">
        <v>508</v>
      </c>
      <c r="D745" s="10" t="s">
        <v>573</v>
      </c>
      <c r="E745" s="10" t="s">
        <v>360</v>
      </c>
      <c r="F745" s="10">
        <v>1</v>
      </c>
      <c r="G745" s="10">
        <v>106.26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106.26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  <c r="AH745" s="10">
        <v>0</v>
      </c>
      <c r="AI745" s="10">
        <v>0</v>
      </c>
      <c r="AJ745" s="10">
        <v>106.26</v>
      </c>
      <c r="AK745" s="10">
        <v>106.26</v>
      </c>
      <c r="AL745" s="10">
        <v>740</v>
      </c>
      <c r="AM745"/>
    </row>
    <row r="746" spans="1:39" x14ac:dyDescent="0.25">
      <c r="A746" s="10" t="s">
        <v>392</v>
      </c>
      <c r="B746" s="10">
        <v>739</v>
      </c>
      <c r="C746" s="10" t="s">
        <v>1324</v>
      </c>
      <c r="D746" s="10" t="s">
        <v>1325</v>
      </c>
      <c r="E746" s="10" t="s">
        <v>1323</v>
      </c>
      <c r="F746" s="10">
        <v>1</v>
      </c>
      <c r="G746" s="10">
        <v>106.26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106.26</v>
      </c>
      <c r="AH746" s="10">
        <v>0</v>
      </c>
      <c r="AI746" s="10">
        <v>0</v>
      </c>
      <c r="AJ746" s="10">
        <v>106.26</v>
      </c>
      <c r="AK746" s="10">
        <v>106.26</v>
      </c>
      <c r="AL746" s="10">
        <v>739</v>
      </c>
      <c r="AM746"/>
    </row>
    <row r="747" spans="1:39" x14ac:dyDescent="0.25">
      <c r="A747" s="10" t="s">
        <v>391</v>
      </c>
      <c r="B747" s="10">
        <v>741</v>
      </c>
      <c r="C747" s="10" t="s">
        <v>1093</v>
      </c>
      <c r="D747" s="10" t="s">
        <v>280</v>
      </c>
      <c r="E747" s="10" t="s">
        <v>360</v>
      </c>
      <c r="F747" s="10">
        <v>1</v>
      </c>
      <c r="G747" s="10">
        <v>106.25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106.25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  <c r="AI747" s="10">
        <v>0</v>
      </c>
      <c r="AJ747" s="10">
        <v>106.25</v>
      </c>
      <c r="AK747" s="10">
        <v>106.25</v>
      </c>
      <c r="AL747" s="10">
        <v>741</v>
      </c>
      <c r="AM747"/>
    </row>
    <row r="748" spans="1:39" x14ac:dyDescent="0.25">
      <c r="A748" s="10" t="s">
        <v>391</v>
      </c>
      <c r="B748" s="10">
        <v>742</v>
      </c>
      <c r="C748" s="10" t="s">
        <v>1093</v>
      </c>
      <c r="D748" s="10" t="s">
        <v>229</v>
      </c>
      <c r="E748" s="10" t="s">
        <v>360</v>
      </c>
      <c r="F748" s="10">
        <v>1</v>
      </c>
      <c r="G748" s="10">
        <v>106.25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106.25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  <c r="AG748" s="10">
        <v>0</v>
      </c>
      <c r="AH748" s="10">
        <v>0</v>
      </c>
      <c r="AI748" s="10">
        <v>0</v>
      </c>
      <c r="AJ748" s="10">
        <v>106.25</v>
      </c>
      <c r="AK748" s="10">
        <v>106.25</v>
      </c>
      <c r="AL748" s="10">
        <v>742</v>
      </c>
      <c r="AM748"/>
    </row>
    <row r="749" spans="1:39" x14ac:dyDescent="0.25">
      <c r="A749" s="10" t="s">
        <v>391</v>
      </c>
      <c r="B749" s="10">
        <v>743</v>
      </c>
      <c r="C749" s="10" t="s">
        <v>889</v>
      </c>
      <c r="D749" s="10" t="s">
        <v>207</v>
      </c>
      <c r="E749" s="10" t="s">
        <v>361</v>
      </c>
      <c r="F749" s="10">
        <v>1</v>
      </c>
      <c r="G749" s="10">
        <v>105.42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105.42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10">
        <v>0</v>
      </c>
      <c r="AG749" s="10">
        <v>0</v>
      </c>
      <c r="AH749" s="10">
        <v>0</v>
      </c>
      <c r="AI749" s="10">
        <v>0</v>
      </c>
      <c r="AJ749" s="10">
        <v>105.42</v>
      </c>
      <c r="AK749" s="10">
        <v>105.42</v>
      </c>
      <c r="AL749" s="10">
        <v>743</v>
      </c>
      <c r="AM749"/>
    </row>
    <row r="750" spans="1:39" x14ac:dyDescent="0.25">
      <c r="A750" s="10" t="s">
        <v>392</v>
      </c>
      <c r="B750" s="10">
        <v>745</v>
      </c>
      <c r="C750" s="10" t="s">
        <v>846</v>
      </c>
      <c r="D750" s="10" t="s">
        <v>226</v>
      </c>
      <c r="F750" s="10">
        <v>1</v>
      </c>
      <c r="G750" s="10">
        <v>105.22</v>
      </c>
      <c r="H750" s="10">
        <v>0</v>
      </c>
      <c r="I750" s="10">
        <v>0</v>
      </c>
      <c r="J750" s="10">
        <v>105.22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  <c r="AG750" s="10">
        <v>0</v>
      </c>
      <c r="AH750" s="10">
        <v>0</v>
      </c>
      <c r="AI750" s="10">
        <v>0</v>
      </c>
      <c r="AJ750" s="10">
        <v>105.22</v>
      </c>
      <c r="AK750" s="10">
        <v>105.22</v>
      </c>
      <c r="AL750" s="10">
        <v>745</v>
      </c>
      <c r="AM750"/>
    </row>
    <row r="751" spans="1:39" x14ac:dyDescent="0.25">
      <c r="A751" s="10" t="s">
        <v>392</v>
      </c>
      <c r="B751" s="10">
        <v>744</v>
      </c>
      <c r="C751" s="10" t="s">
        <v>846</v>
      </c>
      <c r="D751" s="10" t="s">
        <v>847</v>
      </c>
      <c r="E751" s="10" t="s">
        <v>357</v>
      </c>
      <c r="F751" s="10">
        <v>1</v>
      </c>
      <c r="G751" s="10">
        <v>105.22</v>
      </c>
      <c r="H751" s="10">
        <v>0</v>
      </c>
      <c r="I751" s="10">
        <v>0</v>
      </c>
      <c r="J751" s="10">
        <v>105.22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0</v>
      </c>
      <c r="AG751" s="10">
        <v>0</v>
      </c>
      <c r="AH751" s="10">
        <v>0</v>
      </c>
      <c r="AI751" s="10">
        <v>0</v>
      </c>
      <c r="AJ751" s="10">
        <v>105.22</v>
      </c>
      <c r="AK751" s="10">
        <v>105.22</v>
      </c>
      <c r="AL751" s="10">
        <v>744</v>
      </c>
      <c r="AM751"/>
    </row>
    <row r="752" spans="1:39" x14ac:dyDescent="0.25">
      <c r="A752" s="10" t="s">
        <v>392</v>
      </c>
      <c r="B752" s="10">
        <v>746</v>
      </c>
      <c r="C752" s="10" t="s">
        <v>1248</v>
      </c>
      <c r="D752" s="10" t="s">
        <v>1249</v>
      </c>
      <c r="F752" s="10">
        <v>1</v>
      </c>
      <c r="G752" s="10">
        <v>104.84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104.84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  <c r="AH752" s="10">
        <v>0</v>
      </c>
      <c r="AI752" s="10">
        <v>0</v>
      </c>
      <c r="AJ752" s="10">
        <v>104.84</v>
      </c>
      <c r="AK752" s="10">
        <v>104.84</v>
      </c>
      <c r="AL752" s="10">
        <v>746</v>
      </c>
      <c r="AM752"/>
    </row>
    <row r="753" spans="1:39" x14ac:dyDescent="0.25">
      <c r="A753" s="10" t="s">
        <v>711</v>
      </c>
      <c r="B753" s="10">
        <v>747</v>
      </c>
      <c r="C753" s="10" t="s">
        <v>1250</v>
      </c>
      <c r="D753" s="10" t="s">
        <v>1251</v>
      </c>
      <c r="E753" s="10" t="s">
        <v>368</v>
      </c>
      <c r="F753" s="10">
        <v>1</v>
      </c>
      <c r="G753" s="10">
        <v>104.56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104.56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10">
        <v>0</v>
      </c>
      <c r="AG753" s="10">
        <v>0</v>
      </c>
      <c r="AH753" s="10">
        <v>0</v>
      </c>
      <c r="AI753" s="10">
        <v>0</v>
      </c>
      <c r="AJ753" s="10">
        <v>104.56</v>
      </c>
      <c r="AK753" s="10">
        <v>104.56</v>
      </c>
      <c r="AL753" s="10">
        <v>747</v>
      </c>
      <c r="AM753"/>
    </row>
    <row r="754" spans="1:39" x14ac:dyDescent="0.25">
      <c r="A754" s="10" t="s">
        <v>391</v>
      </c>
      <c r="B754" s="10">
        <v>748</v>
      </c>
      <c r="C754" s="10" t="s">
        <v>483</v>
      </c>
      <c r="D754" s="10" t="s">
        <v>870</v>
      </c>
      <c r="E754" s="10" t="s">
        <v>357</v>
      </c>
      <c r="F754" s="10">
        <v>1</v>
      </c>
      <c r="G754" s="10">
        <v>104.41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104.41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  <c r="AG754" s="10">
        <v>0</v>
      </c>
      <c r="AH754" s="10">
        <v>0</v>
      </c>
      <c r="AI754" s="10">
        <v>0</v>
      </c>
      <c r="AJ754" s="10">
        <v>104.41</v>
      </c>
      <c r="AK754" s="10">
        <v>104.41</v>
      </c>
      <c r="AL754" s="10">
        <v>748</v>
      </c>
      <c r="AM754"/>
    </row>
    <row r="755" spans="1:39" x14ac:dyDescent="0.25">
      <c r="A755" s="10" t="s">
        <v>392</v>
      </c>
      <c r="B755" s="10">
        <v>749</v>
      </c>
      <c r="C755" s="10" t="s">
        <v>1252</v>
      </c>
      <c r="D755" s="10" t="s">
        <v>1253</v>
      </c>
      <c r="F755" s="10">
        <v>1</v>
      </c>
      <c r="G755" s="10">
        <v>102.91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102.91</v>
      </c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  <c r="AG755" s="10">
        <v>0</v>
      </c>
      <c r="AH755" s="10">
        <v>0</v>
      </c>
      <c r="AI755" s="10">
        <v>0</v>
      </c>
      <c r="AJ755" s="10">
        <v>102.91</v>
      </c>
      <c r="AK755" s="10">
        <v>102.91</v>
      </c>
      <c r="AL755" s="10">
        <v>750</v>
      </c>
      <c r="AM755"/>
    </row>
    <row r="756" spans="1:39" x14ac:dyDescent="0.25">
      <c r="A756" s="10" t="s">
        <v>392</v>
      </c>
      <c r="B756" s="10">
        <v>750</v>
      </c>
      <c r="C756" s="10" t="s">
        <v>1071</v>
      </c>
      <c r="D756" s="10" t="s">
        <v>537</v>
      </c>
      <c r="E756" s="10" t="s">
        <v>363</v>
      </c>
      <c r="F756" s="10">
        <v>1</v>
      </c>
      <c r="G756" s="10">
        <v>102.91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102.91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10">
        <v>0</v>
      </c>
      <c r="AG756" s="10">
        <v>0</v>
      </c>
      <c r="AH756" s="10">
        <v>0</v>
      </c>
      <c r="AI756" s="10">
        <v>0</v>
      </c>
      <c r="AJ756" s="10">
        <v>102.91</v>
      </c>
      <c r="AK756" s="10">
        <v>102.91</v>
      </c>
      <c r="AL756" s="10">
        <v>749</v>
      </c>
      <c r="AM756"/>
    </row>
    <row r="757" spans="1:39" x14ac:dyDescent="0.25">
      <c r="A757" s="10" t="s">
        <v>392</v>
      </c>
      <c r="B757" s="10">
        <v>751</v>
      </c>
      <c r="C757" s="10" t="s">
        <v>687</v>
      </c>
      <c r="D757" s="10" t="s">
        <v>866</v>
      </c>
      <c r="E757" s="10" t="s">
        <v>368</v>
      </c>
      <c r="F757" s="10">
        <v>1</v>
      </c>
      <c r="G757" s="10">
        <v>100.92</v>
      </c>
      <c r="H757" s="10">
        <v>0</v>
      </c>
      <c r="I757" s="10">
        <v>100.92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10">
        <v>0</v>
      </c>
      <c r="AG757" s="10">
        <v>0</v>
      </c>
      <c r="AH757" s="10">
        <v>0</v>
      </c>
      <c r="AI757" s="10">
        <v>0</v>
      </c>
      <c r="AJ757" s="10">
        <v>100.92</v>
      </c>
      <c r="AK757" s="10">
        <v>100.92</v>
      </c>
      <c r="AL757" s="10">
        <v>751</v>
      </c>
      <c r="AM757"/>
    </row>
    <row r="758" spans="1:39" x14ac:dyDescent="0.25">
      <c r="A758" s="10" t="s">
        <v>392</v>
      </c>
      <c r="B758" s="10">
        <v>752</v>
      </c>
      <c r="C758" s="10" t="s">
        <v>1254</v>
      </c>
      <c r="D758" s="10" t="s">
        <v>1255</v>
      </c>
      <c r="E758" s="10" t="s">
        <v>363</v>
      </c>
      <c r="F758" s="10">
        <v>1</v>
      </c>
      <c r="G758" s="10">
        <v>100.54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100.54</v>
      </c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10">
        <v>0</v>
      </c>
      <c r="AG758" s="10">
        <v>0</v>
      </c>
      <c r="AH758" s="10">
        <v>0</v>
      </c>
      <c r="AI758" s="10">
        <v>0</v>
      </c>
      <c r="AJ758" s="10">
        <v>100.54</v>
      </c>
      <c r="AK758" s="10">
        <v>100.54</v>
      </c>
      <c r="AL758" s="10">
        <v>752</v>
      </c>
      <c r="AM758"/>
    </row>
    <row r="759" spans="1:39" x14ac:dyDescent="0.25">
      <c r="A759" s="10" t="s">
        <v>392</v>
      </c>
      <c r="B759" s="10">
        <v>753</v>
      </c>
      <c r="C759" s="10" t="s">
        <v>1189</v>
      </c>
      <c r="D759" s="10" t="s">
        <v>1256</v>
      </c>
      <c r="E759" s="10" t="s">
        <v>363</v>
      </c>
      <c r="F759" s="10">
        <v>1</v>
      </c>
      <c r="G759" s="10">
        <v>100.42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100.42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10">
        <v>0</v>
      </c>
      <c r="AG759" s="10">
        <v>0</v>
      </c>
      <c r="AH759" s="10">
        <v>0</v>
      </c>
      <c r="AI759" s="10">
        <v>0</v>
      </c>
      <c r="AJ759" s="10">
        <v>100.42</v>
      </c>
      <c r="AK759" s="10">
        <v>100.42</v>
      </c>
      <c r="AL759" s="10">
        <v>753</v>
      </c>
      <c r="AM759"/>
    </row>
    <row r="760" spans="1:39" x14ac:dyDescent="0.25">
      <c r="A760" s="10" t="s">
        <v>391</v>
      </c>
      <c r="B760" s="10">
        <v>754</v>
      </c>
      <c r="C760" s="10" t="s">
        <v>1257</v>
      </c>
      <c r="D760" s="10" t="s">
        <v>1258</v>
      </c>
      <c r="E760" s="10" t="s">
        <v>363</v>
      </c>
      <c r="F760" s="10">
        <v>1</v>
      </c>
      <c r="G760" s="10">
        <v>100.32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100.32</v>
      </c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0</v>
      </c>
      <c r="AI760" s="10">
        <v>0</v>
      </c>
      <c r="AJ760" s="10">
        <v>100.32</v>
      </c>
      <c r="AK760" s="10">
        <v>100.32</v>
      </c>
      <c r="AL760" s="10">
        <v>754</v>
      </c>
      <c r="AM760"/>
    </row>
    <row r="761" spans="1:39" x14ac:dyDescent="0.25">
      <c r="A761" s="10" t="s">
        <v>391</v>
      </c>
      <c r="B761" s="10">
        <v>763</v>
      </c>
      <c r="C761" s="10" t="s">
        <v>1309</v>
      </c>
      <c r="D761" s="10" t="s">
        <v>1310</v>
      </c>
      <c r="E761" s="10" t="s">
        <v>382</v>
      </c>
      <c r="F761" s="10">
        <v>1</v>
      </c>
      <c r="G761" s="10">
        <v>100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0">
        <v>100</v>
      </c>
      <c r="AF761" s="10">
        <v>0</v>
      </c>
      <c r="AG761" s="10">
        <v>0</v>
      </c>
      <c r="AH761" s="10">
        <v>0</v>
      </c>
      <c r="AI761" s="10">
        <v>0</v>
      </c>
      <c r="AJ761" s="10">
        <v>100</v>
      </c>
      <c r="AK761" s="10">
        <v>100</v>
      </c>
      <c r="AL761" s="10">
        <v>761</v>
      </c>
      <c r="AM761"/>
    </row>
    <row r="762" spans="1:39" x14ac:dyDescent="0.25">
      <c r="A762" s="10" t="s">
        <v>391</v>
      </c>
      <c r="B762" s="10">
        <v>756</v>
      </c>
      <c r="C762" s="10" t="s">
        <v>152</v>
      </c>
      <c r="D762" s="10" t="s">
        <v>1328</v>
      </c>
      <c r="E762" s="10" t="s">
        <v>361</v>
      </c>
      <c r="F762" s="10">
        <v>1</v>
      </c>
      <c r="G762" s="10">
        <v>100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10">
        <v>0</v>
      </c>
      <c r="AG762" s="10">
        <v>100</v>
      </c>
      <c r="AH762" s="10">
        <v>0</v>
      </c>
      <c r="AI762" s="10">
        <v>0</v>
      </c>
      <c r="AJ762" s="10">
        <v>100</v>
      </c>
      <c r="AK762" s="10">
        <v>100</v>
      </c>
      <c r="AL762" s="10">
        <v>767</v>
      </c>
      <c r="AM762"/>
    </row>
    <row r="763" spans="1:39" x14ac:dyDescent="0.25">
      <c r="A763" s="10" t="s">
        <v>392</v>
      </c>
      <c r="B763" s="10">
        <v>765</v>
      </c>
      <c r="C763" s="10" t="s">
        <v>874</v>
      </c>
      <c r="D763" s="10" t="s">
        <v>140</v>
      </c>
      <c r="E763" s="10" t="s">
        <v>600</v>
      </c>
      <c r="F763" s="10">
        <v>1</v>
      </c>
      <c r="G763" s="10">
        <v>100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100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0</v>
      </c>
      <c r="AG763" s="10">
        <v>0</v>
      </c>
      <c r="AH763" s="10">
        <v>0</v>
      </c>
      <c r="AI763" s="10">
        <v>0</v>
      </c>
      <c r="AJ763" s="10">
        <v>100</v>
      </c>
      <c r="AK763" s="10">
        <v>100</v>
      </c>
      <c r="AL763" s="10">
        <v>759</v>
      </c>
      <c r="AM763"/>
    </row>
    <row r="764" spans="1:39" x14ac:dyDescent="0.25">
      <c r="A764" s="10" t="s">
        <v>391</v>
      </c>
      <c r="B764" s="10">
        <v>760</v>
      </c>
      <c r="C764" s="10" t="s">
        <v>875</v>
      </c>
      <c r="D764" s="10" t="s">
        <v>205</v>
      </c>
      <c r="E764" s="10" t="s">
        <v>359</v>
      </c>
      <c r="F764" s="10">
        <v>1</v>
      </c>
      <c r="G764" s="10">
        <v>100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100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  <c r="AG764" s="10">
        <v>0</v>
      </c>
      <c r="AH764" s="10">
        <v>0</v>
      </c>
      <c r="AI764" s="10">
        <v>0</v>
      </c>
      <c r="AJ764" s="10">
        <v>100</v>
      </c>
      <c r="AK764" s="10">
        <v>100</v>
      </c>
      <c r="AL764" s="10">
        <v>763</v>
      </c>
      <c r="AM764"/>
    </row>
    <row r="765" spans="1:39" x14ac:dyDescent="0.25">
      <c r="A765" s="10" t="s">
        <v>392</v>
      </c>
      <c r="B765" s="10">
        <v>762</v>
      </c>
      <c r="C765" s="10" t="s">
        <v>73</v>
      </c>
      <c r="D765" s="10" t="s">
        <v>868</v>
      </c>
      <c r="E765" s="10" t="s">
        <v>869</v>
      </c>
      <c r="F765" s="10">
        <v>1</v>
      </c>
      <c r="G765" s="10">
        <v>100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100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10">
        <v>0</v>
      </c>
      <c r="AG765" s="10">
        <v>0</v>
      </c>
      <c r="AH765" s="10">
        <v>0</v>
      </c>
      <c r="AI765" s="10">
        <v>0</v>
      </c>
      <c r="AJ765" s="10">
        <v>100</v>
      </c>
      <c r="AK765" s="10">
        <v>100</v>
      </c>
      <c r="AL765" s="10">
        <v>769</v>
      </c>
      <c r="AM765"/>
    </row>
    <row r="766" spans="1:39" x14ac:dyDescent="0.25">
      <c r="A766" s="10" t="s">
        <v>391</v>
      </c>
      <c r="B766" s="10">
        <v>757</v>
      </c>
      <c r="C766" s="10" t="s">
        <v>152</v>
      </c>
      <c r="D766" s="10" t="s">
        <v>1329</v>
      </c>
      <c r="E766" s="10" t="s">
        <v>361</v>
      </c>
      <c r="F766" s="10">
        <v>1</v>
      </c>
      <c r="G766" s="10">
        <v>100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10">
        <v>0</v>
      </c>
      <c r="AG766" s="10">
        <v>100</v>
      </c>
      <c r="AH766" s="10">
        <v>0</v>
      </c>
      <c r="AI766" s="10">
        <v>0</v>
      </c>
      <c r="AJ766" s="10">
        <v>100</v>
      </c>
      <c r="AK766" s="10">
        <v>100</v>
      </c>
      <c r="AL766" s="10">
        <v>766</v>
      </c>
      <c r="AM766"/>
    </row>
    <row r="767" spans="1:39" x14ac:dyDescent="0.25">
      <c r="A767" s="10" t="s">
        <v>711</v>
      </c>
      <c r="B767" s="10">
        <v>755</v>
      </c>
      <c r="C767" s="10" t="s">
        <v>261</v>
      </c>
      <c r="D767" s="10" t="s">
        <v>850</v>
      </c>
      <c r="E767" s="10" t="s">
        <v>851</v>
      </c>
      <c r="F767" s="10">
        <v>1</v>
      </c>
      <c r="G767" s="10">
        <v>100</v>
      </c>
      <c r="H767" s="10">
        <v>100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10">
        <v>0</v>
      </c>
      <c r="AG767" s="10">
        <v>0</v>
      </c>
      <c r="AH767" s="10">
        <v>0</v>
      </c>
      <c r="AI767" s="10">
        <v>0</v>
      </c>
      <c r="AJ767" s="10">
        <v>100</v>
      </c>
      <c r="AK767" s="10">
        <v>100</v>
      </c>
      <c r="AL767" s="10">
        <v>768</v>
      </c>
      <c r="AM767"/>
    </row>
    <row r="768" spans="1:39" x14ac:dyDescent="0.25">
      <c r="A768" s="10" t="s">
        <v>391</v>
      </c>
      <c r="B768" s="10">
        <v>758</v>
      </c>
      <c r="C768" s="10" t="s">
        <v>1332</v>
      </c>
      <c r="D768" s="10" t="s">
        <v>77</v>
      </c>
      <c r="E768" s="10" t="s">
        <v>717</v>
      </c>
      <c r="F768" s="10">
        <v>1</v>
      </c>
      <c r="G768" s="10">
        <v>100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  <c r="AG768" s="10">
        <v>100</v>
      </c>
      <c r="AH768" s="10">
        <v>0</v>
      </c>
      <c r="AI768" s="10">
        <v>0</v>
      </c>
      <c r="AJ768" s="10">
        <v>100</v>
      </c>
      <c r="AK768" s="10">
        <v>100</v>
      </c>
      <c r="AL768" s="10">
        <v>765</v>
      </c>
      <c r="AM768"/>
    </row>
    <row r="769" spans="1:39" x14ac:dyDescent="0.25">
      <c r="A769" s="10" t="s">
        <v>392</v>
      </c>
      <c r="B769" s="10">
        <v>764</v>
      </c>
      <c r="C769" s="10" t="s">
        <v>848</v>
      </c>
      <c r="D769" s="10" t="s">
        <v>849</v>
      </c>
      <c r="E769" s="10" t="s">
        <v>706</v>
      </c>
      <c r="F769" s="10">
        <v>1</v>
      </c>
      <c r="G769" s="10">
        <v>100</v>
      </c>
      <c r="H769" s="10">
        <v>100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10">
        <v>0</v>
      </c>
      <c r="AG769" s="10">
        <v>0</v>
      </c>
      <c r="AH769" s="10">
        <v>0</v>
      </c>
      <c r="AI769" s="10">
        <v>0</v>
      </c>
      <c r="AJ769" s="10">
        <v>100</v>
      </c>
      <c r="AK769" s="10">
        <v>100</v>
      </c>
      <c r="AL769" s="10">
        <v>760</v>
      </c>
      <c r="AM769"/>
    </row>
    <row r="770" spans="1:39" x14ac:dyDescent="0.25">
      <c r="A770" s="10" t="s">
        <v>392</v>
      </c>
      <c r="B770" s="10">
        <v>768</v>
      </c>
      <c r="C770" s="10" t="s">
        <v>105</v>
      </c>
      <c r="D770" s="10" t="s">
        <v>103</v>
      </c>
      <c r="E770" s="10" t="s">
        <v>367</v>
      </c>
      <c r="F770" s="10">
        <v>2</v>
      </c>
      <c r="G770" s="10">
        <v>100</v>
      </c>
      <c r="H770" s="10">
        <v>0</v>
      </c>
      <c r="I770" s="10">
        <v>0</v>
      </c>
      <c r="J770" s="10">
        <v>0</v>
      </c>
      <c r="K770" s="10">
        <v>0</v>
      </c>
      <c r="L770" s="10">
        <v>50</v>
      </c>
      <c r="M770" s="10">
        <v>0</v>
      </c>
      <c r="N770" s="10">
        <v>0</v>
      </c>
      <c r="O770" s="10">
        <v>50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10">
        <v>0</v>
      </c>
      <c r="AG770" s="10">
        <v>0</v>
      </c>
      <c r="AH770" s="10">
        <v>0</v>
      </c>
      <c r="AI770" s="10">
        <v>0</v>
      </c>
      <c r="AJ770" s="10">
        <v>50</v>
      </c>
      <c r="AK770" s="10">
        <v>100</v>
      </c>
      <c r="AL770" s="10">
        <v>756</v>
      </c>
      <c r="AM770"/>
    </row>
    <row r="771" spans="1:39" x14ac:dyDescent="0.25">
      <c r="A771" s="10" t="s">
        <v>391</v>
      </c>
      <c r="B771" s="10">
        <v>767</v>
      </c>
      <c r="C771" s="10" t="s">
        <v>203</v>
      </c>
      <c r="D771" s="10" t="s">
        <v>35</v>
      </c>
      <c r="E771" s="10" t="s">
        <v>362</v>
      </c>
      <c r="F771" s="10">
        <v>1</v>
      </c>
      <c r="G771" s="10">
        <v>100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100</v>
      </c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10">
        <v>0</v>
      </c>
      <c r="AG771" s="10">
        <v>0</v>
      </c>
      <c r="AH771" s="10">
        <v>0</v>
      </c>
      <c r="AI771" s="10">
        <v>0</v>
      </c>
      <c r="AJ771" s="10">
        <v>100</v>
      </c>
      <c r="AK771" s="10">
        <v>100</v>
      </c>
      <c r="AL771" s="10">
        <v>757</v>
      </c>
      <c r="AM771"/>
    </row>
    <row r="772" spans="1:39" x14ac:dyDescent="0.25">
      <c r="A772" s="10" t="s">
        <v>711</v>
      </c>
      <c r="B772" s="10">
        <v>761</v>
      </c>
      <c r="C772" s="10" t="s">
        <v>871</v>
      </c>
      <c r="D772" s="10" t="s">
        <v>872</v>
      </c>
      <c r="E772" s="10" t="s">
        <v>873</v>
      </c>
      <c r="F772" s="10">
        <v>1</v>
      </c>
      <c r="G772" s="10">
        <v>100</v>
      </c>
      <c r="H772" s="10">
        <v>100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  <c r="AG772" s="10">
        <v>0</v>
      </c>
      <c r="AH772" s="10">
        <v>0</v>
      </c>
      <c r="AI772" s="10">
        <v>0</v>
      </c>
      <c r="AJ772" s="10">
        <v>100</v>
      </c>
      <c r="AK772" s="10">
        <v>100</v>
      </c>
      <c r="AL772" s="10">
        <v>762</v>
      </c>
      <c r="AM772"/>
    </row>
    <row r="773" spans="1:39" x14ac:dyDescent="0.25">
      <c r="A773" s="10" t="s">
        <v>392</v>
      </c>
      <c r="B773" s="10">
        <v>769</v>
      </c>
      <c r="C773" s="10" t="s">
        <v>1330</v>
      </c>
      <c r="D773" s="10" t="s">
        <v>1331</v>
      </c>
      <c r="E773" s="10" t="s">
        <v>361</v>
      </c>
      <c r="F773" s="10">
        <v>1</v>
      </c>
      <c r="G773" s="10">
        <v>100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  <c r="AG773" s="10">
        <v>100</v>
      </c>
      <c r="AH773" s="10">
        <v>0</v>
      </c>
      <c r="AI773" s="10">
        <v>0</v>
      </c>
      <c r="AJ773" s="10">
        <v>100</v>
      </c>
      <c r="AK773" s="10">
        <v>100</v>
      </c>
      <c r="AL773" s="10">
        <v>755</v>
      </c>
      <c r="AM773"/>
    </row>
    <row r="774" spans="1:39" x14ac:dyDescent="0.25">
      <c r="A774" s="10" t="s">
        <v>391</v>
      </c>
      <c r="B774" s="10">
        <v>759</v>
      </c>
      <c r="C774" s="10" t="s">
        <v>1332</v>
      </c>
      <c r="D774" s="10" t="s">
        <v>1328</v>
      </c>
      <c r="E774" s="10" t="s">
        <v>359</v>
      </c>
      <c r="F774" s="10">
        <v>1</v>
      </c>
      <c r="G774" s="10">
        <v>100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10">
        <v>0</v>
      </c>
      <c r="AG774" s="10">
        <v>100</v>
      </c>
      <c r="AH774" s="10">
        <v>0</v>
      </c>
      <c r="AI774" s="10">
        <v>0</v>
      </c>
      <c r="AJ774" s="10">
        <v>100</v>
      </c>
      <c r="AK774" s="10">
        <v>100</v>
      </c>
      <c r="AL774" s="10">
        <v>764</v>
      </c>
      <c r="AM774"/>
    </row>
    <row r="775" spans="1:39" x14ac:dyDescent="0.25">
      <c r="A775" s="10" t="s">
        <v>711</v>
      </c>
      <c r="B775" s="10">
        <v>766</v>
      </c>
      <c r="C775" s="10" t="s">
        <v>1326</v>
      </c>
      <c r="D775" s="10" t="s">
        <v>1327</v>
      </c>
      <c r="E775" s="10" t="s">
        <v>361</v>
      </c>
      <c r="F775" s="10">
        <v>1</v>
      </c>
      <c r="G775" s="10">
        <v>100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10">
        <v>0</v>
      </c>
      <c r="AG775" s="10">
        <v>100</v>
      </c>
      <c r="AH775" s="10">
        <v>0</v>
      </c>
      <c r="AI775" s="10">
        <v>0</v>
      </c>
      <c r="AJ775" s="10">
        <v>100</v>
      </c>
      <c r="AK775" s="10">
        <v>100</v>
      </c>
      <c r="AL775" s="10">
        <v>758</v>
      </c>
      <c r="AM775"/>
    </row>
    <row r="776" spans="1:39" x14ac:dyDescent="0.25">
      <c r="A776" s="10" t="s">
        <v>391</v>
      </c>
      <c r="B776" s="10">
        <v>771</v>
      </c>
      <c r="C776" s="10" t="s">
        <v>865</v>
      </c>
      <c r="D776" s="10" t="s">
        <v>645</v>
      </c>
      <c r="E776" s="10" t="s">
        <v>386</v>
      </c>
      <c r="F776" s="10">
        <v>1</v>
      </c>
      <c r="G776" s="10">
        <v>97.22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97.22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97.22</v>
      </c>
      <c r="AK776" s="10">
        <v>97.22</v>
      </c>
      <c r="AL776" s="10">
        <v>770</v>
      </c>
      <c r="AM776"/>
    </row>
    <row r="777" spans="1:39" x14ac:dyDescent="0.25">
      <c r="A777" s="10" t="s">
        <v>391</v>
      </c>
      <c r="B777" s="10">
        <v>770</v>
      </c>
      <c r="C777" s="10" t="s">
        <v>867</v>
      </c>
      <c r="D777" s="10" t="s">
        <v>608</v>
      </c>
      <c r="E777" s="10" t="s">
        <v>363</v>
      </c>
      <c r="F777" s="10">
        <v>1</v>
      </c>
      <c r="G777" s="10">
        <v>97.22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97.22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10">
        <v>0</v>
      </c>
      <c r="AJ777" s="10">
        <v>97.22</v>
      </c>
      <c r="AK777" s="10">
        <v>97.22</v>
      </c>
      <c r="AL777" s="10">
        <v>771</v>
      </c>
      <c r="AM777"/>
    </row>
    <row r="778" spans="1:39" x14ac:dyDescent="0.25">
      <c r="A778" s="10" t="s">
        <v>391</v>
      </c>
      <c r="B778" s="10">
        <v>773</v>
      </c>
      <c r="C778" s="10" t="s">
        <v>862</v>
      </c>
      <c r="D778" s="10" t="s">
        <v>707</v>
      </c>
      <c r="F778" s="10">
        <v>1</v>
      </c>
      <c r="G778" s="10">
        <v>95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95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10">
        <v>0</v>
      </c>
      <c r="AJ778" s="10">
        <v>95</v>
      </c>
      <c r="AK778" s="10">
        <v>95</v>
      </c>
      <c r="AL778" s="10">
        <v>774</v>
      </c>
      <c r="AM778"/>
    </row>
    <row r="779" spans="1:39" x14ac:dyDescent="0.25">
      <c r="A779" s="10" t="s">
        <v>391</v>
      </c>
      <c r="B779" s="10">
        <v>772</v>
      </c>
      <c r="C779" s="10" t="s">
        <v>864</v>
      </c>
      <c r="D779" s="10" t="s">
        <v>221</v>
      </c>
      <c r="E779" s="10" t="s">
        <v>367</v>
      </c>
      <c r="F779" s="10">
        <v>1</v>
      </c>
      <c r="G779" s="10">
        <v>95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95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10">
        <v>0</v>
      </c>
      <c r="AJ779" s="10">
        <v>95</v>
      </c>
      <c r="AK779" s="10">
        <v>95</v>
      </c>
      <c r="AL779" s="10">
        <v>773</v>
      </c>
      <c r="AM779"/>
    </row>
    <row r="780" spans="1:39" x14ac:dyDescent="0.25">
      <c r="A780" s="10" t="s">
        <v>391</v>
      </c>
      <c r="B780" s="10">
        <v>774</v>
      </c>
      <c r="C780" s="10" t="s">
        <v>863</v>
      </c>
      <c r="D780" s="10" t="s">
        <v>90</v>
      </c>
      <c r="F780" s="10">
        <v>1</v>
      </c>
      <c r="G780" s="10">
        <v>95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95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10">
        <v>0</v>
      </c>
      <c r="AG780" s="10">
        <v>0</v>
      </c>
      <c r="AH780" s="10">
        <v>0</v>
      </c>
      <c r="AI780" s="10">
        <v>0</v>
      </c>
      <c r="AJ780" s="10">
        <v>95</v>
      </c>
      <c r="AK780" s="10">
        <v>95</v>
      </c>
      <c r="AL780" s="10">
        <v>772</v>
      </c>
      <c r="AM780"/>
    </row>
    <row r="781" spans="1:39" x14ac:dyDescent="0.25">
      <c r="A781" s="10" t="s">
        <v>392</v>
      </c>
      <c r="B781" s="10">
        <v>775</v>
      </c>
      <c r="C781" s="10" t="s">
        <v>1264</v>
      </c>
      <c r="D781" s="10" t="s">
        <v>931</v>
      </c>
      <c r="E781" s="10" t="s">
        <v>363</v>
      </c>
      <c r="F781" s="10">
        <v>1</v>
      </c>
      <c r="G781" s="10">
        <v>93.75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93.75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10">
        <v>0</v>
      </c>
      <c r="AJ781" s="10">
        <v>93.75</v>
      </c>
      <c r="AK781" s="10">
        <v>93.75</v>
      </c>
      <c r="AL781" s="10">
        <v>775</v>
      </c>
      <c r="AM781"/>
    </row>
    <row r="782" spans="1:39" x14ac:dyDescent="0.25">
      <c r="A782" s="10" t="s">
        <v>392</v>
      </c>
      <c r="B782" s="10">
        <v>777</v>
      </c>
      <c r="C782" s="10" t="s">
        <v>1265</v>
      </c>
      <c r="D782" s="10" t="s">
        <v>1266</v>
      </c>
      <c r="E782" s="10" t="s">
        <v>368</v>
      </c>
      <c r="F782" s="10">
        <v>1</v>
      </c>
      <c r="G782" s="10">
        <v>88.89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88.89</v>
      </c>
      <c r="Z782" s="10">
        <v>0</v>
      </c>
      <c r="AA782" s="10">
        <v>0</v>
      </c>
      <c r="AB782" s="10">
        <v>0</v>
      </c>
      <c r="AC782" s="10">
        <v>0</v>
      </c>
      <c r="AD782" s="10">
        <v>0</v>
      </c>
      <c r="AE782" s="10">
        <v>0</v>
      </c>
      <c r="AF782" s="10">
        <v>0</v>
      </c>
      <c r="AG782" s="10">
        <v>0</v>
      </c>
      <c r="AH782" s="10">
        <v>0</v>
      </c>
      <c r="AI782" s="10">
        <v>0</v>
      </c>
      <c r="AJ782" s="10">
        <v>88.89</v>
      </c>
      <c r="AK782" s="10">
        <v>88.89</v>
      </c>
      <c r="AL782" s="10">
        <v>777</v>
      </c>
      <c r="AM782"/>
    </row>
    <row r="783" spans="1:39" x14ac:dyDescent="0.25">
      <c r="A783" s="10" t="s">
        <v>391</v>
      </c>
      <c r="B783" s="10">
        <v>776</v>
      </c>
      <c r="C783" s="10" t="s">
        <v>890</v>
      </c>
      <c r="D783" s="10" t="s">
        <v>17</v>
      </c>
      <c r="E783" s="10" t="s">
        <v>361</v>
      </c>
      <c r="F783" s="10">
        <v>1</v>
      </c>
      <c r="G783" s="10">
        <v>88.89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88.89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  <c r="AD783" s="10">
        <v>0</v>
      </c>
      <c r="AE783" s="10">
        <v>0</v>
      </c>
      <c r="AF783" s="10">
        <v>0</v>
      </c>
      <c r="AG783" s="10">
        <v>0</v>
      </c>
      <c r="AH783" s="10">
        <v>0</v>
      </c>
      <c r="AI783" s="10">
        <v>0</v>
      </c>
      <c r="AJ783" s="10">
        <v>88.89</v>
      </c>
      <c r="AK783" s="10">
        <v>88.89</v>
      </c>
      <c r="AL783" s="10">
        <v>776</v>
      </c>
      <c r="AM783"/>
    </row>
    <row r="784" spans="1:39" x14ac:dyDescent="0.25">
      <c r="A784" s="10" t="s">
        <v>391</v>
      </c>
      <c r="B784" s="10">
        <v>778</v>
      </c>
      <c r="C784" s="10" t="s">
        <v>735</v>
      </c>
      <c r="D784" s="10" t="s">
        <v>856</v>
      </c>
      <c r="E784" s="10" t="s">
        <v>357</v>
      </c>
      <c r="F784" s="10">
        <v>1</v>
      </c>
      <c r="G784" s="10">
        <v>88.46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88.46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10">
        <v>0</v>
      </c>
      <c r="AJ784" s="10">
        <v>88.46</v>
      </c>
      <c r="AK784" s="10">
        <v>88.46</v>
      </c>
      <c r="AL784" s="10">
        <v>778</v>
      </c>
      <c r="AM784"/>
    </row>
    <row r="785" spans="1:39" x14ac:dyDescent="0.25">
      <c r="A785" s="10" t="s">
        <v>391</v>
      </c>
      <c r="B785" s="10">
        <v>779</v>
      </c>
      <c r="C785" s="10" t="s">
        <v>857</v>
      </c>
      <c r="D785" s="10" t="s">
        <v>858</v>
      </c>
      <c r="E785" s="10" t="s">
        <v>357</v>
      </c>
      <c r="F785" s="10">
        <v>1</v>
      </c>
      <c r="G785" s="10">
        <v>87.5</v>
      </c>
      <c r="H785" s="10">
        <v>87.5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10">
        <v>0</v>
      </c>
      <c r="AG785" s="10">
        <v>0</v>
      </c>
      <c r="AH785" s="10">
        <v>0</v>
      </c>
      <c r="AI785" s="10">
        <v>0</v>
      </c>
      <c r="AJ785" s="10">
        <v>87.5</v>
      </c>
      <c r="AK785" s="10">
        <v>87.5</v>
      </c>
      <c r="AL785" s="10">
        <v>779</v>
      </c>
      <c r="AM785"/>
    </row>
    <row r="786" spans="1:39" x14ac:dyDescent="0.25">
      <c r="A786" s="10" t="s">
        <v>391</v>
      </c>
      <c r="B786" s="10">
        <v>780</v>
      </c>
      <c r="C786" s="10" t="s">
        <v>286</v>
      </c>
      <c r="D786" s="10" t="s">
        <v>54</v>
      </c>
      <c r="E786" s="10" t="s">
        <v>362</v>
      </c>
      <c r="F786" s="10">
        <v>1</v>
      </c>
      <c r="G786" s="10">
        <v>86.67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86.67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10">
        <v>0</v>
      </c>
      <c r="AG786" s="10">
        <v>0</v>
      </c>
      <c r="AH786" s="10">
        <v>0</v>
      </c>
      <c r="AI786" s="10">
        <v>0</v>
      </c>
      <c r="AJ786" s="10">
        <v>86.67</v>
      </c>
      <c r="AK786" s="10">
        <v>86.67</v>
      </c>
      <c r="AL786" s="10">
        <v>780</v>
      </c>
      <c r="AM786"/>
    </row>
    <row r="787" spans="1:39" x14ac:dyDescent="0.25">
      <c r="A787" s="10" t="s">
        <v>392</v>
      </c>
      <c r="B787" s="10">
        <v>781</v>
      </c>
      <c r="C787" s="10" t="s">
        <v>309</v>
      </c>
      <c r="D787" s="10" t="s">
        <v>265</v>
      </c>
      <c r="E787" s="10" t="s">
        <v>369</v>
      </c>
      <c r="F787" s="10">
        <v>1</v>
      </c>
      <c r="G787" s="10">
        <v>85.71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85.71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10">
        <v>0</v>
      </c>
      <c r="AG787" s="10">
        <v>0</v>
      </c>
      <c r="AH787" s="10">
        <v>0</v>
      </c>
      <c r="AI787" s="10">
        <v>0</v>
      </c>
      <c r="AJ787" s="10">
        <v>85.71</v>
      </c>
      <c r="AK787" s="10">
        <v>85.71</v>
      </c>
      <c r="AL787" s="10">
        <v>781</v>
      </c>
      <c r="AM787"/>
    </row>
    <row r="788" spans="1:39" x14ac:dyDescent="0.25">
      <c r="A788" s="10" t="s">
        <v>392</v>
      </c>
      <c r="B788" s="10">
        <v>782</v>
      </c>
      <c r="C788" s="10" t="s">
        <v>888</v>
      </c>
      <c r="D788" s="10" t="s">
        <v>273</v>
      </c>
      <c r="E788" s="10" t="s">
        <v>357</v>
      </c>
      <c r="F788" s="10">
        <v>1</v>
      </c>
      <c r="G788" s="10">
        <v>80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80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0">
        <v>0</v>
      </c>
      <c r="AF788" s="10">
        <v>0</v>
      </c>
      <c r="AG788" s="10">
        <v>0</v>
      </c>
      <c r="AH788" s="10">
        <v>0</v>
      </c>
      <c r="AI788" s="10">
        <v>0</v>
      </c>
      <c r="AJ788" s="10">
        <v>80</v>
      </c>
      <c r="AK788" s="10">
        <v>80</v>
      </c>
      <c r="AL788" s="10">
        <v>782</v>
      </c>
      <c r="AM788"/>
    </row>
    <row r="789" spans="1:39" x14ac:dyDescent="0.25">
      <c r="A789" s="10" t="s">
        <v>391</v>
      </c>
      <c r="B789" s="10">
        <v>783</v>
      </c>
      <c r="C789" s="10" t="s">
        <v>887</v>
      </c>
      <c r="D789" s="10" t="s">
        <v>714</v>
      </c>
      <c r="F789" s="10">
        <v>1</v>
      </c>
      <c r="G789" s="10">
        <v>78.569999999999993</v>
      </c>
      <c r="H789" s="10">
        <v>0</v>
      </c>
      <c r="I789" s="10">
        <v>0</v>
      </c>
      <c r="J789" s="10">
        <v>0</v>
      </c>
      <c r="K789" s="10">
        <v>78.569999999999993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10">
        <v>0</v>
      </c>
      <c r="AJ789" s="10">
        <v>78.569999999999993</v>
      </c>
      <c r="AK789" s="10">
        <v>78.569999999999993</v>
      </c>
      <c r="AL789" s="10">
        <v>783</v>
      </c>
      <c r="AM789"/>
    </row>
    <row r="790" spans="1:39" x14ac:dyDescent="0.25">
      <c r="A790" s="10" t="s">
        <v>392</v>
      </c>
      <c r="B790" s="10">
        <v>786</v>
      </c>
      <c r="C790" s="10" t="s">
        <v>1267</v>
      </c>
      <c r="D790" s="10" t="s">
        <v>509</v>
      </c>
      <c r="F790" s="10">
        <v>1</v>
      </c>
      <c r="G790" s="10">
        <v>75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75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  <c r="AD790" s="10">
        <v>0</v>
      </c>
      <c r="AE790" s="10">
        <v>0</v>
      </c>
      <c r="AF790" s="10">
        <v>0</v>
      </c>
      <c r="AG790" s="10">
        <v>0</v>
      </c>
      <c r="AH790" s="10">
        <v>0</v>
      </c>
      <c r="AI790" s="10">
        <v>0</v>
      </c>
      <c r="AJ790" s="10">
        <v>75</v>
      </c>
      <c r="AK790" s="10">
        <v>75</v>
      </c>
      <c r="AL790" s="10">
        <v>784</v>
      </c>
      <c r="AM790"/>
    </row>
    <row r="791" spans="1:39" x14ac:dyDescent="0.25">
      <c r="A791" s="10" t="s">
        <v>391</v>
      </c>
      <c r="B791" s="10">
        <v>784</v>
      </c>
      <c r="C791" s="10" t="s">
        <v>886</v>
      </c>
      <c r="D791" s="10" t="s">
        <v>65</v>
      </c>
      <c r="E791" s="10" t="s">
        <v>357</v>
      </c>
      <c r="F791" s="10">
        <v>1</v>
      </c>
      <c r="G791" s="10">
        <v>75</v>
      </c>
      <c r="H791" s="10">
        <v>0</v>
      </c>
      <c r="I791" s="10">
        <v>0</v>
      </c>
      <c r="J791" s="10">
        <v>75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0</v>
      </c>
      <c r="AI791" s="10">
        <v>0</v>
      </c>
      <c r="AJ791" s="10">
        <v>75</v>
      </c>
      <c r="AK791" s="10">
        <v>75</v>
      </c>
      <c r="AL791" s="10">
        <v>785</v>
      </c>
      <c r="AM791"/>
    </row>
    <row r="792" spans="1:39" x14ac:dyDescent="0.25">
      <c r="A792" s="10" t="s">
        <v>392</v>
      </c>
      <c r="B792" s="10">
        <v>785</v>
      </c>
      <c r="C792" s="10" t="s">
        <v>1268</v>
      </c>
      <c r="D792" s="10" t="s">
        <v>1269</v>
      </c>
      <c r="F792" s="10">
        <v>1</v>
      </c>
      <c r="G792" s="10">
        <v>75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75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10">
        <v>0</v>
      </c>
      <c r="AG792" s="10">
        <v>0</v>
      </c>
      <c r="AH792" s="10">
        <v>0</v>
      </c>
      <c r="AI792" s="10">
        <v>0</v>
      </c>
      <c r="AJ792" s="10">
        <v>75</v>
      </c>
      <c r="AK792" s="10">
        <v>75</v>
      </c>
      <c r="AL792" s="10">
        <v>786</v>
      </c>
      <c r="AM792"/>
    </row>
    <row r="793" spans="1:39" x14ac:dyDescent="0.25">
      <c r="A793" s="10" t="s">
        <v>391</v>
      </c>
      <c r="B793" s="10">
        <v>787</v>
      </c>
      <c r="C793" s="10" t="s">
        <v>885</v>
      </c>
      <c r="D793" s="10" t="s">
        <v>52</v>
      </c>
      <c r="E793" s="10" t="s">
        <v>361</v>
      </c>
      <c r="F793" s="10">
        <v>1</v>
      </c>
      <c r="G793" s="10">
        <v>72.22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72.22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  <c r="AD793" s="10">
        <v>0</v>
      </c>
      <c r="AE793" s="10">
        <v>0</v>
      </c>
      <c r="AF793" s="10">
        <v>0</v>
      </c>
      <c r="AG793" s="10">
        <v>0</v>
      </c>
      <c r="AH793" s="10">
        <v>0</v>
      </c>
      <c r="AI793" s="10">
        <v>0</v>
      </c>
      <c r="AJ793" s="10">
        <v>72.22</v>
      </c>
      <c r="AK793" s="10">
        <v>72.22</v>
      </c>
      <c r="AL793" s="10">
        <v>787</v>
      </c>
      <c r="AM793"/>
    </row>
    <row r="794" spans="1:39" x14ac:dyDescent="0.25">
      <c r="A794" s="10" t="s">
        <v>391</v>
      </c>
      <c r="B794" s="10">
        <v>788</v>
      </c>
      <c r="C794" s="10" t="s">
        <v>1270</v>
      </c>
      <c r="D794" s="10" t="s">
        <v>65</v>
      </c>
      <c r="E794" s="10" t="s">
        <v>368</v>
      </c>
      <c r="F794" s="10">
        <v>1</v>
      </c>
      <c r="G794" s="10">
        <v>72.22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72.22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10">
        <v>0</v>
      </c>
      <c r="AG794" s="10">
        <v>0</v>
      </c>
      <c r="AH794" s="10">
        <v>0</v>
      </c>
      <c r="AI794" s="10">
        <v>0</v>
      </c>
      <c r="AJ794" s="10">
        <v>72.22</v>
      </c>
      <c r="AK794" s="10">
        <v>72.22</v>
      </c>
      <c r="AL794" s="10">
        <v>788</v>
      </c>
      <c r="AM794"/>
    </row>
    <row r="795" spans="1:39" x14ac:dyDescent="0.25">
      <c r="A795" s="10" t="s">
        <v>391</v>
      </c>
      <c r="B795" s="10">
        <v>789</v>
      </c>
      <c r="C795" s="10" t="s">
        <v>279</v>
      </c>
      <c r="D795" s="10" t="s">
        <v>17</v>
      </c>
      <c r="F795" s="10">
        <v>1</v>
      </c>
      <c r="G795" s="10">
        <v>70.59</v>
      </c>
      <c r="H795" s="10">
        <v>0</v>
      </c>
      <c r="I795" s="10">
        <v>0</v>
      </c>
      <c r="J795" s="10">
        <v>0</v>
      </c>
      <c r="K795" s="10">
        <v>0</v>
      </c>
      <c r="L795" s="10">
        <v>70.59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10">
        <v>0</v>
      </c>
      <c r="AG795" s="10">
        <v>0</v>
      </c>
      <c r="AH795" s="10">
        <v>0</v>
      </c>
      <c r="AI795" s="10">
        <v>0</v>
      </c>
      <c r="AJ795" s="10">
        <v>70.59</v>
      </c>
      <c r="AK795" s="10">
        <v>70.59</v>
      </c>
      <c r="AL795" s="10">
        <v>789</v>
      </c>
      <c r="AM795"/>
    </row>
    <row r="796" spans="1:39" x14ac:dyDescent="0.25">
      <c r="A796" s="10" t="s">
        <v>392</v>
      </c>
      <c r="B796" s="10">
        <v>790</v>
      </c>
      <c r="C796" s="10" t="s">
        <v>301</v>
      </c>
      <c r="D796" s="10" t="s">
        <v>634</v>
      </c>
      <c r="E796" s="10" t="s">
        <v>362</v>
      </c>
      <c r="F796" s="10">
        <v>1</v>
      </c>
      <c r="G796" s="10">
        <v>70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70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10">
        <v>0</v>
      </c>
      <c r="AG796" s="10">
        <v>0</v>
      </c>
      <c r="AH796" s="10">
        <v>0</v>
      </c>
      <c r="AI796" s="10">
        <v>0</v>
      </c>
      <c r="AJ796" s="10">
        <v>70</v>
      </c>
      <c r="AK796" s="10">
        <v>70</v>
      </c>
      <c r="AL796" s="10">
        <v>790</v>
      </c>
      <c r="AM796"/>
    </row>
    <row r="797" spans="1:39" x14ac:dyDescent="0.25">
      <c r="A797" s="10" t="s">
        <v>391</v>
      </c>
      <c r="B797" s="10">
        <v>791</v>
      </c>
      <c r="C797" s="10" t="s">
        <v>1271</v>
      </c>
      <c r="D797" s="10" t="s">
        <v>212</v>
      </c>
      <c r="F797" s="10">
        <v>1</v>
      </c>
      <c r="G797" s="10">
        <v>66.67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66.67</v>
      </c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66.67</v>
      </c>
      <c r="AK797" s="10">
        <v>66.67</v>
      </c>
      <c r="AL797" s="10">
        <v>791</v>
      </c>
      <c r="AM797"/>
    </row>
    <row r="798" spans="1:39" x14ac:dyDescent="0.25">
      <c r="A798" s="10" t="s">
        <v>392</v>
      </c>
      <c r="B798" s="10">
        <v>792</v>
      </c>
      <c r="C798" s="10" t="s">
        <v>861</v>
      </c>
      <c r="D798" s="10" t="s">
        <v>509</v>
      </c>
      <c r="E798" s="10" t="s">
        <v>823</v>
      </c>
      <c r="F798" s="10">
        <v>1</v>
      </c>
      <c r="G798" s="10">
        <v>53.85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53.85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10">
        <v>0</v>
      </c>
      <c r="AG798" s="10">
        <v>0</v>
      </c>
      <c r="AH798" s="10">
        <v>0</v>
      </c>
      <c r="AI798" s="10">
        <v>0</v>
      </c>
      <c r="AJ798" s="10">
        <v>53.85</v>
      </c>
      <c r="AK798" s="10">
        <v>53.85</v>
      </c>
      <c r="AL798" s="10">
        <v>792</v>
      </c>
      <c r="AM798"/>
    </row>
    <row r="799" spans="1:39" x14ac:dyDescent="0.25">
      <c r="A799" s="10" t="s">
        <v>392</v>
      </c>
      <c r="B799" s="10">
        <v>796</v>
      </c>
      <c r="C799" s="10" t="s">
        <v>1272</v>
      </c>
      <c r="D799" s="10" t="s">
        <v>1273</v>
      </c>
      <c r="E799" s="10" t="s">
        <v>417</v>
      </c>
      <c r="F799" s="10">
        <v>1</v>
      </c>
      <c r="G799" s="10">
        <v>50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50</v>
      </c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10">
        <v>0</v>
      </c>
      <c r="AG799" s="10">
        <v>0</v>
      </c>
      <c r="AH799" s="10">
        <v>0</v>
      </c>
      <c r="AI799" s="10">
        <v>0</v>
      </c>
      <c r="AJ799" s="10">
        <v>50</v>
      </c>
      <c r="AK799" s="10">
        <v>50</v>
      </c>
      <c r="AL799" s="10">
        <v>794</v>
      </c>
      <c r="AM799"/>
    </row>
    <row r="800" spans="1:39" x14ac:dyDescent="0.25">
      <c r="A800" s="10" t="s">
        <v>392</v>
      </c>
      <c r="B800" s="10">
        <v>793</v>
      </c>
      <c r="C800" s="10" t="s">
        <v>879</v>
      </c>
      <c r="D800" s="10" t="s">
        <v>692</v>
      </c>
      <c r="F800" s="10">
        <v>1</v>
      </c>
      <c r="G800" s="10">
        <v>50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50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10">
        <v>0</v>
      </c>
      <c r="AG800" s="10">
        <v>0</v>
      </c>
      <c r="AH800" s="10">
        <v>0</v>
      </c>
      <c r="AI800" s="10">
        <v>0</v>
      </c>
      <c r="AJ800" s="10">
        <v>50</v>
      </c>
      <c r="AK800" s="10">
        <v>50</v>
      </c>
      <c r="AL800" s="10">
        <v>797</v>
      </c>
      <c r="AM800"/>
    </row>
    <row r="801" spans="1:39" x14ac:dyDescent="0.25">
      <c r="A801" s="10" t="s">
        <v>392</v>
      </c>
      <c r="B801" s="10">
        <v>797</v>
      </c>
      <c r="C801" s="10" t="s">
        <v>878</v>
      </c>
      <c r="D801" s="10" t="s">
        <v>629</v>
      </c>
      <c r="F801" s="10">
        <v>1</v>
      </c>
      <c r="G801" s="10">
        <v>50</v>
      </c>
      <c r="H801" s="10">
        <v>0</v>
      </c>
      <c r="I801" s="10">
        <v>0</v>
      </c>
      <c r="J801" s="10">
        <v>0</v>
      </c>
      <c r="K801" s="10">
        <v>0</v>
      </c>
      <c r="L801" s="10">
        <v>50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  <c r="AD801" s="10">
        <v>0</v>
      </c>
      <c r="AE801" s="10">
        <v>0</v>
      </c>
      <c r="AF801" s="10">
        <v>0</v>
      </c>
      <c r="AG801" s="10">
        <v>0</v>
      </c>
      <c r="AH801" s="10">
        <v>0</v>
      </c>
      <c r="AI801" s="10">
        <v>0</v>
      </c>
      <c r="AJ801" s="10">
        <v>50</v>
      </c>
      <c r="AK801" s="10">
        <v>50</v>
      </c>
      <c r="AL801" s="10">
        <v>793</v>
      </c>
      <c r="AM801"/>
    </row>
    <row r="802" spans="1:39" x14ac:dyDescent="0.25">
      <c r="A802" s="10" t="s">
        <v>392</v>
      </c>
      <c r="B802" s="10">
        <v>794</v>
      </c>
      <c r="C802" s="10" t="s">
        <v>880</v>
      </c>
      <c r="D802" s="10" t="s">
        <v>627</v>
      </c>
      <c r="E802" s="10" t="s">
        <v>881</v>
      </c>
      <c r="F802" s="10">
        <v>1</v>
      </c>
      <c r="G802" s="10">
        <v>50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50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  <c r="AD802" s="10">
        <v>0</v>
      </c>
      <c r="AE802" s="10">
        <v>0</v>
      </c>
      <c r="AF802" s="10">
        <v>0</v>
      </c>
      <c r="AG802" s="10">
        <v>0</v>
      </c>
      <c r="AH802" s="10">
        <v>0</v>
      </c>
      <c r="AI802" s="10">
        <v>0</v>
      </c>
      <c r="AJ802" s="10">
        <v>50</v>
      </c>
      <c r="AK802" s="10">
        <v>50</v>
      </c>
      <c r="AL802" s="10">
        <v>796</v>
      </c>
      <c r="AM802"/>
    </row>
    <row r="803" spans="1:39" x14ac:dyDescent="0.25">
      <c r="A803" s="10" t="s">
        <v>392</v>
      </c>
      <c r="B803" s="10">
        <v>799</v>
      </c>
      <c r="C803" s="10" t="s">
        <v>163</v>
      </c>
      <c r="D803" s="10" t="s">
        <v>529</v>
      </c>
      <c r="E803" s="10" t="s">
        <v>382</v>
      </c>
      <c r="F803" s="10">
        <v>1</v>
      </c>
      <c r="G803" s="10">
        <v>50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50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50</v>
      </c>
      <c r="AK803" s="10">
        <v>50</v>
      </c>
      <c r="AL803" s="10">
        <v>799</v>
      </c>
      <c r="AM803"/>
    </row>
    <row r="804" spans="1:39" x14ac:dyDescent="0.25">
      <c r="A804" s="10" t="s">
        <v>392</v>
      </c>
      <c r="B804" s="10">
        <v>795</v>
      </c>
      <c r="C804" s="10" t="s">
        <v>998</v>
      </c>
      <c r="D804" s="10" t="s">
        <v>999</v>
      </c>
      <c r="E804" s="10" t="s">
        <v>1000</v>
      </c>
      <c r="F804" s="10">
        <v>1</v>
      </c>
      <c r="G804" s="10">
        <v>50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50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10">
        <v>0</v>
      </c>
      <c r="AG804" s="10">
        <v>0</v>
      </c>
      <c r="AH804" s="10">
        <v>0</v>
      </c>
      <c r="AI804" s="10">
        <v>0</v>
      </c>
      <c r="AJ804" s="10">
        <v>50</v>
      </c>
      <c r="AK804" s="10">
        <v>50</v>
      </c>
      <c r="AL804" s="10">
        <v>798</v>
      </c>
      <c r="AM804"/>
    </row>
    <row r="805" spans="1:39" x14ac:dyDescent="0.25">
      <c r="A805" s="10" t="s">
        <v>391</v>
      </c>
      <c r="B805" s="10">
        <v>798</v>
      </c>
      <c r="C805" s="10" t="s">
        <v>884</v>
      </c>
      <c r="D805" s="10" t="s">
        <v>205</v>
      </c>
      <c r="F805" s="10">
        <v>1</v>
      </c>
      <c r="G805" s="10">
        <v>50</v>
      </c>
      <c r="H805" s="10">
        <v>0</v>
      </c>
      <c r="I805" s="10">
        <v>0</v>
      </c>
      <c r="J805" s="10">
        <v>0</v>
      </c>
      <c r="K805" s="10">
        <v>0</v>
      </c>
      <c r="L805" s="10">
        <v>50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10">
        <v>0</v>
      </c>
      <c r="AG805" s="10">
        <v>0</v>
      </c>
      <c r="AH805" s="10">
        <v>0</v>
      </c>
      <c r="AI805" s="10">
        <v>0</v>
      </c>
      <c r="AJ805" s="10">
        <v>50</v>
      </c>
      <c r="AK805" s="10">
        <v>50</v>
      </c>
      <c r="AL805" s="10">
        <v>795</v>
      </c>
      <c r="AM805"/>
    </row>
    <row r="806" spans="1:39" x14ac:dyDescent="0.25">
      <c r="AM806"/>
    </row>
    <row r="807" spans="1:39" x14ac:dyDescent="0.25">
      <c r="AM807"/>
    </row>
    <row r="808" spans="1:39" x14ac:dyDescent="0.25">
      <c r="AM808"/>
    </row>
    <row r="809" spans="1:39" x14ac:dyDescent="0.25">
      <c r="AM809"/>
    </row>
    <row r="810" spans="1:39" x14ac:dyDescent="0.25">
      <c r="AM810"/>
    </row>
    <row r="811" spans="1:39" x14ac:dyDescent="0.25">
      <c r="AM811"/>
    </row>
    <row r="812" spans="1:39" x14ac:dyDescent="0.25">
      <c r="AM812"/>
    </row>
    <row r="813" spans="1:39" x14ac:dyDescent="0.25">
      <c r="AM813"/>
    </row>
    <row r="814" spans="1:39" x14ac:dyDescent="0.25">
      <c r="AM814"/>
    </row>
    <row r="815" spans="1:39" x14ac:dyDescent="0.25">
      <c r="AM815"/>
    </row>
    <row r="816" spans="1:39" x14ac:dyDescent="0.25">
      <c r="AM816"/>
    </row>
    <row r="817" spans="39:39" x14ac:dyDescent="0.25">
      <c r="AM817"/>
    </row>
    <row r="818" spans="39:39" x14ac:dyDescent="0.25">
      <c r="AM818"/>
    </row>
    <row r="819" spans="39:39" x14ac:dyDescent="0.25">
      <c r="AM819"/>
    </row>
    <row r="820" spans="39:39" x14ac:dyDescent="0.25">
      <c r="AM820"/>
    </row>
    <row r="821" spans="39:39" x14ac:dyDescent="0.25">
      <c r="AM821"/>
    </row>
  </sheetData>
  <sortState xmlns:xlrd2="http://schemas.microsoft.com/office/spreadsheetml/2017/richdata2" ref="A7:AM688">
    <sortCondition ref="A7:A688"/>
    <sortCondition ref="AM7:AM68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972"/>
  <sheetViews>
    <sheetView workbookViewId="0">
      <selection activeCell="A6" sqref="A6:AK6"/>
    </sheetView>
  </sheetViews>
  <sheetFormatPr baseColWidth="10" defaultRowHeight="15" x14ac:dyDescent="0.25"/>
  <cols>
    <col min="1" max="1" width="8.42578125" bestFit="1" customWidth="1"/>
    <col min="2" max="2" width="7.7109375" bestFit="1" customWidth="1"/>
    <col min="3" max="3" width="18.85546875" bestFit="1" customWidth="1"/>
    <col min="4" max="4" width="20.140625" bestFit="1" customWidth="1"/>
    <col min="5" max="5" width="29.28515625" bestFit="1" customWidth="1"/>
    <col min="6" max="6" width="9.7109375" bestFit="1" customWidth="1"/>
    <col min="7" max="7" width="8.85546875" style="8" bestFit="1" customWidth="1"/>
    <col min="8" max="27" width="7" style="8" bestFit="1" customWidth="1"/>
    <col min="28" max="33" width="7" bestFit="1" customWidth="1"/>
    <col min="34" max="34" width="12.140625" bestFit="1" customWidth="1"/>
    <col min="35" max="35" width="9.28515625" bestFit="1" customWidth="1"/>
    <col min="36" max="36" width="7" bestFit="1" customWidth="1"/>
    <col min="37" max="37" width="9.5703125" bestFit="1" customWidth="1"/>
    <col min="38" max="38" width="8.42578125" bestFit="1" customWidth="1"/>
  </cols>
  <sheetData>
    <row r="1" spans="1:38" s="10" customFormat="1" ht="23.25" x14ac:dyDescent="0.35">
      <c r="A1" s="14" t="s">
        <v>1002</v>
      </c>
      <c r="F1" s="11"/>
      <c r="G1" s="12"/>
    </row>
    <row r="2" spans="1:38" s="10" customFormat="1" ht="20.25" x14ac:dyDescent="0.3">
      <c r="A2" s="15" t="s">
        <v>1333</v>
      </c>
      <c r="F2" s="11"/>
      <c r="G2" s="12"/>
    </row>
    <row r="3" spans="1:38" s="10" customFormat="1" ht="18" x14ac:dyDescent="0.25">
      <c r="A3" s="16" t="s">
        <v>552</v>
      </c>
      <c r="F3" s="11"/>
      <c r="G3" s="12"/>
    </row>
    <row r="4" spans="1:38" s="10" customFormat="1" x14ac:dyDescent="0.25">
      <c r="F4" s="11"/>
      <c r="G4" s="12"/>
    </row>
    <row r="5" spans="1:38" s="10" customFormat="1" x14ac:dyDescent="0.25">
      <c r="F5" s="11"/>
      <c r="G5" s="12"/>
    </row>
    <row r="6" spans="1:38" x14ac:dyDescent="0.25">
      <c r="A6" s="9" t="s">
        <v>393</v>
      </c>
      <c r="B6" s="9" t="s">
        <v>348</v>
      </c>
      <c r="C6" s="9" t="s">
        <v>0</v>
      </c>
      <c r="D6" s="9" t="s">
        <v>1</v>
      </c>
      <c r="E6" s="9" t="s">
        <v>356</v>
      </c>
      <c r="F6" s="9" t="s">
        <v>349</v>
      </c>
      <c r="G6" s="9" t="s">
        <v>350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495</v>
      </c>
      <c r="V6" s="9" t="s">
        <v>479</v>
      </c>
      <c r="W6" s="9" t="s">
        <v>1008</v>
      </c>
      <c r="X6" s="9" t="s">
        <v>1009</v>
      </c>
      <c r="Y6" s="9" t="s">
        <v>1010</v>
      </c>
      <c r="Z6" s="9" t="s">
        <v>1011</v>
      </c>
      <c r="AA6" s="9" t="s">
        <v>1012</v>
      </c>
      <c r="AB6" s="9" t="s">
        <v>1013</v>
      </c>
      <c r="AC6" s="9" t="s">
        <v>1274</v>
      </c>
      <c r="AD6" s="9" t="s">
        <v>1275</v>
      </c>
      <c r="AE6" s="9" t="s">
        <v>1305</v>
      </c>
      <c r="AF6" s="9" t="s">
        <v>1313</v>
      </c>
      <c r="AG6" s="9" t="s">
        <v>1314</v>
      </c>
      <c r="AH6" s="9" t="s">
        <v>351</v>
      </c>
      <c r="AI6" s="9" t="s">
        <v>352</v>
      </c>
      <c r="AJ6" s="9" t="s">
        <v>353</v>
      </c>
      <c r="AK6" s="9" t="s">
        <v>354</v>
      </c>
      <c r="AL6" t="s">
        <v>355</v>
      </c>
    </row>
    <row r="7" spans="1:38" x14ac:dyDescent="0.25">
      <c r="A7" t="s">
        <v>391</v>
      </c>
      <c r="B7">
        <v>1</v>
      </c>
      <c r="C7" t="s">
        <v>504</v>
      </c>
      <c r="D7" t="s">
        <v>505</v>
      </c>
      <c r="E7" t="s">
        <v>368</v>
      </c>
      <c r="F7">
        <v>13</v>
      </c>
      <c r="G7">
        <v>1721.54</v>
      </c>
      <c r="H7">
        <v>0</v>
      </c>
      <c r="I7">
        <v>132.66999999999999</v>
      </c>
      <c r="J7">
        <v>134.30000000000001</v>
      </c>
      <c r="K7">
        <v>134.62</v>
      </c>
      <c r="L7">
        <v>133.57</v>
      </c>
      <c r="M7">
        <v>132.66999999999999</v>
      </c>
      <c r="N7">
        <v>0</v>
      </c>
      <c r="O7">
        <v>132.22</v>
      </c>
      <c r="P7">
        <v>132.07</v>
      </c>
      <c r="Q7">
        <v>0</v>
      </c>
      <c r="R7">
        <v>0</v>
      </c>
      <c r="S7">
        <v>132.11000000000001</v>
      </c>
      <c r="T7">
        <v>132.85</v>
      </c>
      <c r="U7">
        <v>131.87</v>
      </c>
      <c r="V7">
        <v>128.93</v>
      </c>
      <c r="W7">
        <v>132.72999999999999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130.93</v>
      </c>
      <c r="AH7">
        <v>0</v>
      </c>
      <c r="AI7">
        <v>0</v>
      </c>
      <c r="AJ7">
        <v>134.46</v>
      </c>
      <c r="AK7">
        <v>1721.54</v>
      </c>
      <c r="AL7">
        <v>4</v>
      </c>
    </row>
    <row r="8" spans="1:38" x14ac:dyDescent="0.25">
      <c r="A8" t="s">
        <v>391</v>
      </c>
      <c r="B8">
        <v>2</v>
      </c>
      <c r="C8" t="s">
        <v>304</v>
      </c>
      <c r="D8" t="s">
        <v>221</v>
      </c>
      <c r="E8" t="s">
        <v>387</v>
      </c>
      <c r="F8">
        <v>16</v>
      </c>
      <c r="G8">
        <v>1665.19</v>
      </c>
      <c r="H8">
        <v>0</v>
      </c>
      <c r="I8">
        <v>0</v>
      </c>
      <c r="J8">
        <v>126.63</v>
      </c>
      <c r="K8">
        <v>0</v>
      </c>
      <c r="L8">
        <v>128.18</v>
      </c>
      <c r="M8">
        <v>96.15</v>
      </c>
      <c r="N8">
        <v>0</v>
      </c>
      <c r="O8">
        <v>128.82</v>
      </c>
      <c r="P8">
        <v>128.25</v>
      </c>
      <c r="Q8">
        <v>0</v>
      </c>
      <c r="R8">
        <v>127.03</v>
      </c>
      <c r="S8">
        <v>127.81</v>
      </c>
      <c r="T8">
        <v>127.86</v>
      </c>
      <c r="U8">
        <v>128.52000000000001</v>
      </c>
      <c r="V8">
        <v>0</v>
      </c>
      <c r="W8">
        <v>0</v>
      </c>
      <c r="X8">
        <v>0</v>
      </c>
      <c r="Y8">
        <v>0</v>
      </c>
      <c r="Z8">
        <v>127.01</v>
      </c>
      <c r="AA8">
        <v>126.24</v>
      </c>
      <c r="AB8">
        <v>128.16</v>
      </c>
      <c r="AC8">
        <v>126.88</v>
      </c>
      <c r="AD8">
        <v>128.79</v>
      </c>
      <c r="AE8">
        <v>0</v>
      </c>
      <c r="AF8">
        <v>128.22999999999999</v>
      </c>
      <c r="AG8">
        <v>129.65</v>
      </c>
      <c r="AH8">
        <v>0</v>
      </c>
      <c r="AI8">
        <v>0</v>
      </c>
      <c r="AJ8">
        <v>129.24</v>
      </c>
      <c r="AK8">
        <v>2014.21</v>
      </c>
      <c r="AL8">
        <v>2</v>
      </c>
    </row>
    <row r="9" spans="1:38" x14ac:dyDescent="0.25">
      <c r="A9" t="s">
        <v>391</v>
      </c>
      <c r="B9">
        <v>3</v>
      </c>
      <c r="C9" t="s">
        <v>581</v>
      </c>
      <c r="D9" t="s">
        <v>582</v>
      </c>
      <c r="E9" t="s">
        <v>386</v>
      </c>
      <c r="F9">
        <v>16</v>
      </c>
      <c r="G9">
        <v>1632.78</v>
      </c>
      <c r="H9">
        <v>0</v>
      </c>
      <c r="I9">
        <v>0</v>
      </c>
      <c r="J9">
        <v>0</v>
      </c>
      <c r="K9">
        <v>116</v>
      </c>
      <c r="L9">
        <v>123.36</v>
      </c>
      <c r="M9">
        <v>0</v>
      </c>
      <c r="N9">
        <v>128.16999999999999</v>
      </c>
      <c r="O9">
        <v>128.91</v>
      </c>
      <c r="P9">
        <v>127.49</v>
      </c>
      <c r="Q9">
        <v>125.78</v>
      </c>
      <c r="R9">
        <v>117.15</v>
      </c>
      <c r="S9">
        <v>111.74</v>
      </c>
      <c r="T9">
        <v>128.09</v>
      </c>
      <c r="U9">
        <v>123.4</v>
      </c>
      <c r="V9">
        <v>0</v>
      </c>
      <c r="W9">
        <v>0</v>
      </c>
      <c r="X9">
        <v>0</v>
      </c>
      <c r="Y9">
        <v>0</v>
      </c>
      <c r="Z9">
        <v>127.22</v>
      </c>
      <c r="AA9">
        <v>119.22</v>
      </c>
      <c r="AB9">
        <v>117.54</v>
      </c>
      <c r="AC9">
        <v>127.81</v>
      </c>
      <c r="AD9">
        <v>122.03</v>
      </c>
      <c r="AE9">
        <v>133.76</v>
      </c>
      <c r="AF9">
        <v>0</v>
      </c>
      <c r="AG9">
        <v>0</v>
      </c>
      <c r="AH9">
        <v>0</v>
      </c>
      <c r="AI9">
        <v>0</v>
      </c>
      <c r="AJ9">
        <v>131.34</v>
      </c>
      <c r="AK9">
        <v>1977.67</v>
      </c>
      <c r="AL9">
        <v>3</v>
      </c>
    </row>
    <row r="10" spans="1:38" x14ac:dyDescent="0.25">
      <c r="A10" t="s">
        <v>391</v>
      </c>
      <c r="B10">
        <v>4</v>
      </c>
      <c r="C10" t="s">
        <v>219</v>
      </c>
      <c r="D10" t="s">
        <v>416</v>
      </c>
      <c r="E10" t="s">
        <v>389</v>
      </c>
      <c r="F10">
        <v>13</v>
      </c>
      <c r="G10">
        <v>1620.75</v>
      </c>
      <c r="H10">
        <v>0</v>
      </c>
      <c r="I10">
        <v>0</v>
      </c>
      <c r="J10">
        <v>0</v>
      </c>
      <c r="K10">
        <v>125.62</v>
      </c>
      <c r="L10">
        <v>127.3</v>
      </c>
      <c r="M10">
        <v>125.27</v>
      </c>
      <c r="N10">
        <v>0</v>
      </c>
      <c r="O10">
        <v>125.74</v>
      </c>
      <c r="P10">
        <v>120.07</v>
      </c>
      <c r="Q10">
        <v>124.72</v>
      </c>
      <c r="R10">
        <v>122.28</v>
      </c>
      <c r="S10">
        <v>117.37</v>
      </c>
      <c r="T10">
        <v>122.67</v>
      </c>
      <c r="U10">
        <v>0</v>
      </c>
      <c r="V10">
        <v>124.88</v>
      </c>
      <c r="W10">
        <v>0</v>
      </c>
      <c r="X10">
        <v>0</v>
      </c>
      <c r="Y10">
        <v>0</v>
      </c>
      <c r="Z10">
        <v>126.18</v>
      </c>
      <c r="AA10">
        <v>0</v>
      </c>
      <c r="AB10">
        <v>0</v>
      </c>
      <c r="AC10">
        <v>0</v>
      </c>
      <c r="AD10">
        <v>129.43</v>
      </c>
      <c r="AE10">
        <v>0</v>
      </c>
      <c r="AF10">
        <v>0</v>
      </c>
      <c r="AG10">
        <v>129.22</v>
      </c>
      <c r="AH10">
        <v>0</v>
      </c>
      <c r="AI10">
        <v>0</v>
      </c>
      <c r="AJ10">
        <v>129.33000000000001</v>
      </c>
      <c r="AK10">
        <v>1620.75</v>
      </c>
      <c r="AL10">
        <v>6</v>
      </c>
    </row>
    <row r="11" spans="1:38" x14ac:dyDescent="0.25">
      <c r="A11" t="s">
        <v>391</v>
      </c>
      <c r="B11">
        <v>5</v>
      </c>
      <c r="C11" t="s">
        <v>469</v>
      </c>
      <c r="D11" t="s">
        <v>137</v>
      </c>
      <c r="E11" t="s">
        <v>379</v>
      </c>
      <c r="F11">
        <v>14</v>
      </c>
      <c r="G11">
        <v>1608.18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122.57</v>
      </c>
      <c r="Q11">
        <v>96.43</v>
      </c>
      <c r="R11">
        <v>126.29</v>
      </c>
      <c r="S11">
        <v>118.6</v>
      </c>
      <c r="T11">
        <v>0</v>
      </c>
      <c r="U11">
        <v>128</v>
      </c>
      <c r="V11">
        <v>127.36</v>
      </c>
      <c r="W11">
        <v>130.12</v>
      </c>
      <c r="X11">
        <v>0</v>
      </c>
      <c r="Y11">
        <v>119.15</v>
      </c>
      <c r="Z11">
        <v>95</v>
      </c>
      <c r="AA11">
        <v>130.54</v>
      </c>
      <c r="AB11">
        <v>124.24</v>
      </c>
      <c r="AC11">
        <v>130.30000000000001</v>
      </c>
      <c r="AD11">
        <v>126.18</v>
      </c>
      <c r="AE11">
        <v>0</v>
      </c>
      <c r="AF11">
        <v>0</v>
      </c>
      <c r="AG11">
        <v>128.4</v>
      </c>
      <c r="AH11">
        <v>0</v>
      </c>
      <c r="AI11">
        <v>0</v>
      </c>
      <c r="AJ11">
        <v>130.41999999999999</v>
      </c>
      <c r="AK11">
        <v>1703.18</v>
      </c>
      <c r="AL11">
        <v>5</v>
      </c>
    </row>
    <row r="12" spans="1:38" x14ac:dyDescent="0.25">
      <c r="A12" t="s">
        <v>391</v>
      </c>
      <c r="B12">
        <v>6</v>
      </c>
      <c r="C12" t="s">
        <v>104</v>
      </c>
      <c r="D12" t="s">
        <v>79</v>
      </c>
      <c r="E12" t="s">
        <v>386</v>
      </c>
      <c r="F12">
        <v>17</v>
      </c>
      <c r="G12">
        <v>1600.16</v>
      </c>
      <c r="H12">
        <v>0</v>
      </c>
      <c r="I12">
        <v>0</v>
      </c>
      <c r="J12">
        <v>121.73</v>
      </c>
      <c r="K12">
        <v>126.85</v>
      </c>
      <c r="L12">
        <v>127.82</v>
      </c>
      <c r="M12">
        <v>0</v>
      </c>
      <c r="N12">
        <v>120.59</v>
      </c>
      <c r="O12">
        <v>127.64</v>
      </c>
      <c r="P12">
        <v>119.34</v>
      </c>
      <c r="Q12">
        <v>96.43</v>
      </c>
      <c r="R12">
        <v>0</v>
      </c>
      <c r="S12">
        <v>111.79</v>
      </c>
      <c r="T12">
        <v>124.49</v>
      </c>
      <c r="U12">
        <v>123.43</v>
      </c>
      <c r="V12">
        <v>120.76</v>
      </c>
      <c r="W12">
        <v>0</v>
      </c>
      <c r="X12">
        <v>0</v>
      </c>
      <c r="Y12">
        <v>0</v>
      </c>
      <c r="Z12">
        <v>119.24</v>
      </c>
      <c r="AA12">
        <v>119.23</v>
      </c>
      <c r="AB12">
        <v>122.43</v>
      </c>
      <c r="AC12">
        <v>0</v>
      </c>
      <c r="AD12">
        <v>126.61</v>
      </c>
      <c r="AE12">
        <v>100</v>
      </c>
      <c r="AF12">
        <v>0</v>
      </c>
      <c r="AG12">
        <v>112.63</v>
      </c>
      <c r="AH12">
        <v>0</v>
      </c>
      <c r="AI12">
        <v>0</v>
      </c>
      <c r="AJ12">
        <v>127.73</v>
      </c>
      <c r="AK12">
        <v>2021.01</v>
      </c>
      <c r="AL12">
        <v>1</v>
      </c>
    </row>
    <row r="13" spans="1:38" x14ac:dyDescent="0.25">
      <c r="A13" t="s">
        <v>391</v>
      </c>
      <c r="B13">
        <v>7</v>
      </c>
      <c r="C13" t="s">
        <v>82</v>
      </c>
      <c r="D13" t="s">
        <v>167</v>
      </c>
      <c r="E13" t="s">
        <v>417</v>
      </c>
      <c r="F13">
        <v>12</v>
      </c>
      <c r="G13">
        <v>1598.58</v>
      </c>
      <c r="H13">
        <v>0</v>
      </c>
      <c r="I13">
        <v>132.53</v>
      </c>
      <c r="J13">
        <v>0</v>
      </c>
      <c r="K13">
        <v>0</v>
      </c>
      <c r="L13">
        <v>134.04</v>
      </c>
      <c r="M13">
        <v>0</v>
      </c>
      <c r="N13">
        <v>0</v>
      </c>
      <c r="O13">
        <v>0</v>
      </c>
      <c r="P13">
        <v>0</v>
      </c>
      <c r="Q13">
        <v>134.19999999999999</v>
      </c>
      <c r="R13">
        <v>133.74</v>
      </c>
      <c r="S13">
        <v>131.44999999999999</v>
      </c>
      <c r="T13">
        <v>133.99</v>
      </c>
      <c r="U13">
        <v>132.5</v>
      </c>
      <c r="V13">
        <v>132.28</v>
      </c>
      <c r="W13">
        <v>0</v>
      </c>
      <c r="X13">
        <v>0</v>
      </c>
      <c r="Y13">
        <v>0</v>
      </c>
      <c r="Z13">
        <v>133.69</v>
      </c>
      <c r="AA13">
        <v>133.71</v>
      </c>
      <c r="AB13">
        <v>131.28</v>
      </c>
      <c r="AC13">
        <v>135.16999999999999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134.69</v>
      </c>
      <c r="AK13">
        <v>1598.58</v>
      </c>
      <c r="AL13">
        <v>7</v>
      </c>
    </row>
    <row r="14" spans="1:38" x14ac:dyDescent="0.25">
      <c r="A14" t="s">
        <v>391</v>
      </c>
      <c r="B14">
        <v>8</v>
      </c>
      <c r="C14" t="s">
        <v>93</v>
      </c>
      <c r="D14" t="s">
        <v>418</v>
      </c>
      <c r="E14" t="s">
        <v>358</v>
      </c>
      <c r="F14">
        <v>12</v>
      </c>
      <c r="G14">
        <v>1452.07</v>
      </c>
      <c r="H14">
        <v>0</v>
      </c>
      <c r="I14">
        <v>126.82</v>
      </c>
      <c r="J14">
        <v>112.63</v>
      </c>
      <c r="K14">
        <v>130.53</v>
      </c>
      <c r="L14">
        <v>0</v>
      </c>
      <c r="M14">
        <v>0</v>
      </c>
      <c r="N14">
        <v>129.02000000000001</v>
      </c>
      <c r="O14">
        <v>131.44</v>
      </c>
      <c r="P14">
        <v>75</v>
      </c>
      <c r="Q14">
        <v>125.94</v>
      </c>
      <c r="R14">
        <v>122.85</v>
      </c>
      <c r="S14">
        <v>0</v>
      </c>
      <c r="T14">
        <v>129.4</v>
      </c>
      <c r="U14">
        <v>0</v>
      </c>
      <c r="V14">
        <v>128.38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128.46</v>
      </c>
      <c r="AD14">
        <v>111.6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130.99</v>
      </c>
      <c r="AK14">
        <v>1452.07</v>
      </c>
      <c r="AL14">
        <v>8</v>
      </c>
    </row>
    <row r="15" spans="1:38" x14ac:dyDescent="0.25">
      <c r="A15" t="s">
        <v>391</v>
      </c>
      <c r="B15">
        <v>9</v>
      </c>
      <c r="C15" t="s">
        <v>175</v>
      </c>
      <c r="D15" t="s">
        <v>176</v>
      </c>
      <c r="E15" t="s">
        <v>367</v>
      </c>
      <c r="F15">
        <v>11</v>
      </c>
      <c r="G15">
        <v>1444.91</v>
      </c>
      <c r="H15">
        <v>0</v>
      </c>
      <c r="I15">
        <v>129.13</v>
      </c>
      <c r="J15">
        <v>133.22999999999999</v>
      </c>
      <c r="K15">
        <v>132.63</v>
      </c>
      <c r="L15">
        <v>0</v>
      </c>
      <c r="M15">
        <v>128.31</v>
      </c>
      <c r="N15">
        <v>132.24</v>
      </c>
      <c r="O15">
        <v>0</v>
      </c>
      <c r="P15">
        <v>0</v>
      </c>
      <c r="Q15">
        <v>0</v>
      </c>
      <c r="R15">
        <v>0</v>
      </c>
      <c r="S15">
        <v>0</v>
      </c>
      <c r="T15">
        <v>133.9</v>
      </c>
      <c r="U15">
        <v>0</v>
      </c>
      <c r="V15">
        <v>0</v>
      </c>
      <c r="W15">
        <v>133.41</v>
      </c>
      <c r="X15">
        <v>0</v>
      </c>
      <c r="Y15">
        <v>0</v>
      </c>
      <c r="Z15">
        <v>131.09</v>
      </c>
      <c r="AA15">
        <v>0</v>
      </c>
      <c r="AB15">
        <v>128.76</v>
      </c>
      <c r="AC15">
        <v>0</v>
      </c>
      <c r="AD15">
        <v>128.72999999999999</v>
      </c>
      <c r="AE15">
        <v>0</v>
      </c>
      <c r="AF15">
        <v>0</v>
      </c>
      <c r="AG15">
        <v>133.47999999999999</v>
      </c>
      <c r="AH15">
        <v>0</v>
      </c>
      <c r="AI15">
        <v>0</v>
      </c>
      <c r="AJ15">
        <v>133.69</v>
      </c>
      <c r="AK15">
        <v>1444.91</v>
      </c>
      <c r="AL15">
        <v>9</v>
      </c>
    </row>
    <row r="16" spans="1:38" x14ac:dyDescent="0.25">
      <c r="A16" t="s">
        <v>392</v>
      </c>
      <c r="B16">
        <v>10</v>
      </c>
      <c r="C16" t="s">
        <v>718</v>
      </c>
      <c r="D16" t="s">
        <v>537</v>
      </c>
      <c r="F16">
        <v>11</v>
      </c>
      <c r="G16">
        <v>1440.98</v>
      </c>
      <c r="H16">
        <v>0</v>
      </c>
      <c r="I16">
        <v>0</v>
      </c>
      <c r="J16">
        <v>131.49</v>
      </c>
      <c r="K16">
        <v>0</v>
      </c>
      <c r="L16">
        <v>0</v>
      </c>
      <c r="M16">
        <v>130.41</v>
      </c>
      <c r="N16">
        <v>132.34</v>
      </c>
      <c r="O16">
        <v>0</v>
      </c>
      <c r="P16">
        <v>0</v>
      </c>
      <c r="Q16">
        <v>134.21</v>
      </c>
      <c r="R16">
        <v>126.75</v>
      </c>
      <c r="S16">
        <v>131.66999999999999</v>
      </c>
      <c r="T16">
        <v>131.30000000000001</v>
      </c>
      <c r="U16">
        <v>130.09</v>
      </c>
      <c r="V16">
        <v>133.44999999999999</v>
      </c>
      <c r="W16">
        <v>0</v>
      </c>
      <c r="X16">
        <v>0</v>
      </c>
      <c r="Y16">
        <v>129.13</v>
      </c>
      <c r="Z16">
        <v>0</v>
      </c>
      <c r="AA16">
        <v>0</v>
      </c>
      <c r="AB16">
        <v>130.13999999999999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133.83000000000001</v>
      </c>
      <c r="AK16">
        <v>1440.98</v>
      </c>
      <c r="AL16">
        <v>10</v>
      </c>
    </row>
    <row r="17" spans="1:38" x14ac:dyDescent="0.25">
      <c r="A17" t="s">
        <v>391</v>
      </c>
      <c r="B17">
        <v>11</v>
      </c>
      <c r="C17" t="s">
        <v>98</v>
      </c>
      <c r="D17" t="s">
        <v>50</v>
      </c>
      <c r="F17">
        <v>11</v>
      </c>
      <c r="G17">
        <v>1384.01</v>
      </c>
      <c r="H17">
        <v>125.38</v>
      </c>
      <c r="I17">
        <v>0</v>
      </c>
      <c r="J17">
        <v>0</v>
      </c>
      <c r="K17">
        <v>124.52</v>
      </c>
      <c r="L17">
        <v>122.74</v>
      </c>
      <c r="M17">
        <v>0</v>
      </c>
      <c r="N17">
        <v>0</v>
      </c>
      <c r="O17">
        <v>0</v>
      </c>
      <c r="P17">
        <v>120.24</v>
      </c>
      <c r="Q17">
        <v>0</v>
      </c>
      <c r="R17">
        <v>0</v>
      </c>
      <c r="S17">
        <v>0</v>
      </c>
      <c r="T17">
        <v>0</v>
      </c>
      <c r="U17">
        <v>126.84</v>
      </c>
      <c r="V17">
        <v>124.71</v>
      </c>
      <c r="W17">
        <v>0</v>
      </c>
      <c r="X17">
        <v>0</v>
      </c>
      <c r="Y17">
        <v>0</v>
      </c>
      <c r="Z17">
        <v>0</v>
      </c>
      <c r="AA17">
        <v>128.71</v>
      </c>
      <c r="AB17">
        <v>126.76</v>
      </c>
      <c r="AC17">
        <v>128.16</v>
      </c>
      <c r="AD17">
        <v>125.18</v>
      </c>
      <c r="AE17">
        <v>130.77000000000001</v>
      </c>
      <c r="AF17">
        <v>0</v>
      </c>
      <c r="AG17">
        <v>0</v>
      </c>
      <c r="AH17">
        <v>0</v>
      </c>
      <c r="AI17">
        <v>0</v>
      </c>
      <c r="AJ17">
        <v>129.74</v>
      </c>
      <c r="AK17">
        <v>1384.01</v>
      </c>
      <c r="AL17">
        <v>11</v>
      </c>
    </row>
    <row r="18" spans="1:38" x14ac:dyDescent="0.25">
      <c r="A18" t="s">
        <v>391</v>
      </c>
      <c r="B18">
        <v>12</v>
      </c>
      <c r="C18" t="s">
        <v>170</v>
      </c>
      <c r="D18" t="s">
        <v>171</v>
      </c>
      <c r="F18">
        <v>11</v>
      </c>
      <c r="G18">
        <v>1373.3</v>
      </c>
      <c r="H18">
        <v>0</v>
      </c>
      <c r="I18">
        <v>130.80000000000001</v>
      </c>
      <c r="J18">
        <v>129.35</v>
      </c>
      <c r="K18">
        <v>83.33</v>
      </c>
      <c r="L18">
        <v>130.22999999999999</v>
      </c>
      <c r="M18">
        <v>131.84</v>
      </c>
      <c r="N18">
        <v>127.73</v>
      </c>
      <c r="O18">
        <v>130.24</v>
      </c>
      <c r="P18">
        <v>126.48</v>
      </c>
      <c r="Q18">
        <v>132.61000000000001</v>
      </c>
      <c r="R18">
        <v>0</v>
      </c>
      <c r="S18">
        <v>122.26</v>
      </c>
      <c r="T18">
        <v>128.43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132.22999999999999</v>
      </c>
      <c r="AK18">
        <v>1373.3</v>
      </c>
      <c r="AL18">
        <v>12</v>
      </c>
    </row>
    <row r="19" spans="1:38" x14ac:dyDescent="0.25">
      <c r="A19" t="s">
        <v>391</v>
      </c>
      <c r="B19">
        <v>13</v>
      </c>
      <c r="C19" t="s">
        <v>51</v>
      </c>
      <c r="D19" t="s">
        <v>52</v>
      </c>
      <c r="E19" t="s">
        <v>358</v>
      </c>
      <c r="F19">
        <v>10</v>
      </c>
      <c r="G19">
        <v>1295.26</v>
      </c>
      <c r="H19">
        <v>131.03</v>
      </c>
      <c r="I19">
        <v>0</v>
      </c>
      <c r="J19">
        <v>0</v>
      </c>
      <c r="K19">
        <v>0</v>
      </c>
      <c r="L19">
        <v>128.9</v>
      </c>
      <c r="M19">
        <v>0</v>
      </c>
      <c r="N19">
        <v>128.4</v>
      </c>
      <c r="O19">
        <v>130.97999999999999</v>
      </c>
      <c r="P19">
        <v>0</v>
      </c>
      <c r="Q19">
        <v>0</v>
      </c>
      <c r="R19">
        <v>128.88</v>
      </c>
      <c r="S19">
        <v>0</v>
      </c>
      <c r="T19">
        <v>0</v>
      </c>
      <c r="U19">
        <v>0</v>
      </c>
      <c r="V19">
        <v>126.01</v>
      </c>
      <c r="W19">
        <v>0</v>
      </c>
      <c r="X19">
        <v>0</v>
      </c>
      <c r="Y19">
        <v>0</v>
      </c>
      <c r="Z19">
        <v>0</v>
      </c>
      <c r="AA19">
        <v>131.78</v>
      </c>
      <c r="AB19">
        <v>127.95</v>
      </c>
      <c r="AC19">
        <v>0</v>
      </c>
      <c r="AD19">
        <v>0</v>
      </c>
      <c r="AE19">
        <v>0</v>
      </c>
      <c r="AF19">
        <v>0</v>
      </c>
      <c r="AG19">
        <v>129.91999999999999</v>
      </c>
      <c r="AH19">
        <v>131.41</v>
      </c>
      <c r="AI19">
        <v>1</v>
      </c>
      <c r="AJ19">
        <v>131.41</v>
      </c>
      <c r="AK19">
        <v>1295.26</v>
      </c>
      <c r="AL19">
        <v>13</v>
      </c>
    </row>
    <row r="20" spans="1:38" x14ac:dyDescent="0.25">
      <c r="A20" t="s">
        <v>392</v>
      </c>
      <c r="B20">
        <v>14</v>
      </c>
      <c r="C20" t="s">
        <v>100</v>
      </c>
      <c r="D20" t="s">
        <v>101</v>
      </c>
      <c r="E20" t="s">
        <v>358</v>
      </c>
      <c r="F20">
        <v>10</v>
      </c>
      <c r="G20">
        <v>1239.73</v>
      </c>
      <c r="H20">
        <v>126.48</v>
      </c>
      <c r="I20">
        <v>0</v>
      </c>
      <c r="J20">
        <v>0</v>
      </c>
      <c r="K20">
        <v>0</v>
      </c>
      <c r="L20">
        <v>0</v>
      </c>
      <c r="M20">
        <v>0</v>
      </c>
      <c r="N20">
        <v>124.98</v>
      </c>
      <c r="O20">
        <v>126.42</v>
      </c>
      <c r="P20">
        <v>122.42</v>
      </c>
      <c r="Q20">
        <v>0</v>
      </c>
      <c r="R20">
        <v>123.66</v>
      </c>
      <c r="S20">
        <v>119.54</v>
      </c>
      <c r="T20">
        <v>0</v>
      </c>
      <c r="U20">
        <v>124.73</v>
      </c>
      <c r="V20">
        <v>0</v>
      </c>
      <c r="W20">
        <v>0</v>
      </c>
      <c r="X20">
        <v>0</v>
      </c>
      <c r="Y20">
        <v>123.67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121.38</v>
      </c>
      <c r="AG20">
        <v>0</v>
      </c>
      <c r="AH20">
        <v>126.45</v>
      </c>
      <c r="AI20">
        <v>1</v>
      </c>
      <c r="AJ20">
        <v>126.45</v>
      </c>
      <c r="AK20">
        <v>1239.73</v>
      </c>
      <c r="AL20">
        <v>14</v>
      </c>
    </row>
    <row r="21" spans="1:38" x14ac:dyDescent="0.25">
      <c r="A21" t="s">
        <v>391</v>
      </c>
      <c r="B21">
        <v>15</v>
      </c>
      <c r="C21" t="s">
        <v>63</v>
      </c>
      <c r="D21" t="s">
        <v>494</v>
      </c>
      <c r="E21" t="s">
        <v>367</v>
      </c>
      <c r="F21">
        <v>9</v>
      </c>
      <c r="G21">
        <v>1204.07</v>
      </c>
      <c r="H21">
        <v>0</v>
      </c>
      <c r="I21">
        <v>134.21</v>
      </c>
      <c r="J21">
        <v>0</v>
      </c>
      <c r="K21">
        <v>134.96</v>
      </c>
      <c r="L21">
        <v>0</v>
      </c>
      <c r="M21">
        <v>134.59</v>
      </c>
      <c r="N21">
        <v>133.88</v>
      </c>
      <c r="O21">
        <v>0</v>
      </c>
      <c r="P21">
        <v>0</v>
      </c>
      <c r="Q21">
        <v>0</v>
      </c>
      <c r="R21">
        <v>135.01</v>
      </c>
      <c r="S21">
        <v>131.66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134.12</v>
      </c>
      <c r="AB21">
        <v>132.28</v>
      </c>
      <c r="AC21">
        <v>0</v>
      </c>
      <c r="AD21">
        <v>0</v>
      </c>
      <c r="AE21">
        <v>0</v>
      </c>
      <c r="AF21">
        <v>0</v>
      </c>
      <c r="AG21">
        <v>133.36000000000001</v>
      </c>
      <c r="AH21">
        <v>0</v>
      </c>
      <c r="AI21">
        <v>0</v>
      </c>
      <c r="AJ21">
        <v>134.99</v>
      </c>
      <c r="AK21">
        <v>1204.07</v>
      </c>
      <c r="AL21">
        <v>15</v>
      </c>
    </row>
    <row r="22" spans="1:38" x14ac:dyDescent="0.25">
      <c r="A22" t="s">
        <v>392</v>
      </c>
      <c r="B22">
        <v>16</v>
      </c>
      <c r="C22" t="s">
        <v>498</v>
      </c>
      <c r="D22" t="s">
        <v>521</v>
      </c>
      <c r="E22" t="s">
        <v>363</v>
      </c>
      <c r="F22">
        <v>9</v>
      </c>
      <c r="G22">
        <v>1193.06</v>
      </c>
      <c r="H22">
        <v>133.25</v>
      </c>
      <c r="I22">
        <v>0</v>
      </c>
      <c r="J22">
        <v>0</v>
      </c>
      <c r="K22">
        <v>134.97999999999999</v>
      </c>
      <c r="L22">
        <v>0</v>
      </c>
      <c r="M22">
        <v>0</v>
      </c>
      <c r="N22">
        <v>132.4</v>
      </c>
      <c r="O22">
        <v>0</v>
      </c>
      <c r="P22">
        <v>0</v>
      </c>
      <c r="Q22">
        <v>130.30000000000001</v>
      </c>
      <c r="R22">
        <v>133.44999999999999</v>
      </c>
      <c r="S22">
        <v>0</v>
      </c>
      <c r="T22">
        <v>0</v>
      </c>
      <c r="U22">
        <v>131.72</v>
      </c>
      <c r="V22">
        <v>0</v>
      </c>
      <c r="W22">
        <v>0</v>
      </c>
      <c r="X22">
        <v>0</v>
      </c>
      <c r="Y22">
        <v>128.21</v>
      </c>
      <c r="Z22">
        <v>133.63999999999999</v>
      </c>
      <c r="AA22">
        <v>0</v>
      </c>
      <c r="AB22">
        <v>0</v>
      </c>
      <c r="AC22">
        <v>0</v>
      </c>
      <c r="AD22">
        <v>0</v>
      </c>
      <c r="AE22">
        <v>135.11000000000001</v>
      </c>
      <c r="AF22">
        <v>0</v>
      </c>
      <c r="AG22">
        <v>0</v>
      </c>
      <c r="AH22">
        <v>0</v>
      </c>
      <c r="AI22">
        <v>0</v>
      </c>
      <c r="AJ22">
        <v>135.05000000000001</v>
      </c>
      <c r="AK22">
        <v>1193.06</v>
      </c>
      <c r="AL22">
        <v>16</v>
      </c>
    </row>
    <row r="23" spans="1:38" x14ac:dyDescent="0.25">
      <c r="A23" t="s">
        <v>392</v>
      </c>
      <c r="B23">
        <v>17</v>
      </c>
      <c r="C23" t="s">
        <v>118</v>
      </c>
      <c r="D23" t="s">
        <v>119</v>
      </c>
      <c r="E23" t="s">
        <v>366</v>
      </c>
      <c r="F23">
        <v>10</v>
      </c>
      <c r="G23">
        <v>1191.31</v>
      </c>
      <c r="H23">
        <v>0</v>
      </c>
      <c r="I23">
        <v>121.92</v>
      </c>
      <c r="J23">
        <v>115.91</v>
      </c>
      <c r="K23">
        <v>0</v>
      </c>
      <c r="L23">
        <v>117.68</v>
      </c>
      <c r="M23">
        <v>117.27</v>
      </c>
      <c r="N23">
        <v>0</v>
      </c>
      <c r="O23">
        <v>128.29</v>
      </c>
      <c r="P23">
        <v>117.48</v>
      </c>
      <c r="Q23">
        <v>0</v>
      </c>
      <c r="R23">
        <v>0</v>
      </c>
      <c r="S23">
        <v>0</v>
      </c>
      <c r="T23">
        <v>0</v>
      </c>
      <c r="U23">
        <v>113.26</v>
      </c>
      <c r="V23">
        <v>0</v>
      </c>
      <c r="W23">
        <v>122.21</v>
      </c>
      <c r="X23">
        <v>0</v>
      </c>
      <c r="Y23">
        <v>0</v>
      </c>
      <c r="Z23">
        <v>117.48</v>
      </c>
      <c r="AA23">
        <v>0</v>
      </c>
      <c r="AB23">
        <v>119.81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125.25</v>
      </c>
      <c r="AK23">
        <v>1191.31</v>
      </c>
      <c r="AL23">
        <v>17</v>
      </c>
    </row>
    <row r="24" spans="1:38" x14ac:dyDescent="0.25">
      <c r="A24" t="s">
        <v>391</v>
      </c>
      <c r="B24">
        <v>18</v>
      </c>
      <c r="C24" t="s">
        <v>106</v>
      </c>
      <c r="D24" t="s">
        <v>54</v>
      </c>
      <c r="E24" t="s">
        <v>367</v>
      </c>
      <c r="F24">
        <v>9</v>
      </c>
      <c r="G24">
        <v>1185.43</v>
      </c>
      <c r="H24">
        <v>0</v>
      </c>
      <c r="I24">
        <v>0</v>
      </c>
      <c r="J24">
        <v>0</v>
      </c>
      <c r="K24">
        <v>0</v>
      </c>
      <c r="L24">
        <v>133.62</v>
      </c>
      <c r="M24">
        <v>0</v>
      </c>
      <c r="N24">
        <v>131.58000000000001</v>
      </c>
      <c r="O24">
        <v>0</v>
      </c>
      <c r="P24">
        <v>128.13999999999999</v>
      </c>
      <c r="Q24">
        <v>0</v>
      </c>
      <c r="R24">
        <v>0</v>
      </c>
      <c r="S24">
        <v>0</v>
      </c>
      <c r="T24">
        <v>0</v>
      </c>
      <c r="U24">
        <v>130.26</v>
      </c>
      <c r="V24">
        <v>132.43</v>
      </c>
      <c r="W24">
        <v>128.69</v>
      </c>
      <c r="X24">
        <v>0</v>
      </c>
      <c r="Y24">
        <v>0</v>
      </c>
      <c r="Z24">
        <v>133.72999999999999</v>
      </c>
      <c r="AA24">
        <v>0</v>
      </c>
      <c r="AB24">
        <v>0</v>
      </c>
      <c r="AC24">
        <v>0</v>
      </c>
      <c r="AD24">
        <v>131.01</v>
      </c>
      <c r="AE24">
        <v>135.97</v>
      </c>
      <c r="AF24">
        <v>0</v>
      </c>
      <c r="AG24">
        <v>0</v>
      </c>
      <c r="AH24">
        <v>0</v>
      </c>
      <c r="AI24">
        <v>0</v>
      </c>
      <c r="AJ24">
        <v>134.85</v>
      </c>
      <c r="AK24">
        <v>1185.43</v>
      </c>
      <c r="AL24">
        <v>18</v>
      </c>
    </row>
    <row r="25" spans="1:38" x14ac:dyDescent="0.25">
      <c r="A25" t="s">
        <v>391</v>
      </c>
      <c r="B25">
        <v>19</v>
      </c>
      <c r="C25" t="s">
        <v>263</v>
      </c>
      <c r="D25" t="s">
        <v>256</v>
      </c>
      <c r="E25" t="s">
        <v>363</v>
      </c>
      <c r="F25">
        <v>9</v>
      </c>
      <c r="G25">
        <v>1176.95</v>
      </c>
      <c r="H25">
        <v>131.94</v>
      </c>
      <c r="I25">
        <v>129.11000000000001</v>
      </c>
      <c r="J25">
        <v>0</v>
      </c>
      <c r="K25">
        <v>133.21</v>
      </c>
      <c r="L25">
        <v>0</v>
      </c>
      <c r="M25">
        <v>0</v>
      </c>
      <c r="N25">
        <v>131.79</v>
      </c>
      <c r="O25">
        <v>0</v>
      </c>
      <c r="P25">
        <v>128.43</v>
      </c>
      <c r="Q25">
        <v>0</v>
      </c>
      <c r="R25">
        <v>132.96</v>
      </c>
      <c r="S25">
        <v>127.45</v>
      </c>
      <c r="T25">
        <v>0</v>
      </c>
      <c r="U25">
        <v>0</v>
      </c>
      <c r="V25">
        <v>130.13</v>
      </c>
      <c r="W25">
        <v>0</v>
      </c>
      <c r="X25">
        <v>0</v>
      </c>
      <c r="Y25">
        <v>0</v>
      </c>
      <c r="Z25">
        <v>0</v>
      </c>
      <c r="AA25">
        <v>131.93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133.09</v>
      </c>
      <c r="AK25">
        <v>1176.95</v>
      </c>
      <c r="AL25">
        <v>19</v>
      </c>
    </row>
    <row r="26" spans="1:38" x14ac:dyDescent="0.25">
      <c r="A26" t="s">
        <v>391</v>
      </c>
      <c r="B26">
        <v>20</v>
      </c>
      <c r="C26" t="s">
        <v>107</v>
      </c>
      <c r="D26" t="s">
        <v>108</v>
      </c>
      <c r="E26" t="s">
        <v>357</v>
      </c>
      <c r="F26">
        <v>10</v>
      </c>
      <c r="G26">
        <v>1175.22</v>
      </c>
      <c r="H26">
        <v>0</v>
      </c>
      <c r="I26">
        <v>0</v>
      </c>
      <c r="J26">
        <v>115.4</v>
      </c>
      <c r="K26">
        <v>0</v>
      </c>
      <c r="L26">
        <v>108.37</v>
      </c>
      <c r="M26">
        <v>0</v>
      </c>
      <c r="N26">
        <v>121.91</v>
      </c>
      <c r="O26">
        <v>0</v>
      </c>
      <c r="P26">
        <v>0</v>
      </c>
      <c r="Q26">
        <v>0</v>
      </c>
      <c r="R26">
        <v>118.31</v>
      </c>
      <c r="S26">
        <v>108.78</v>
      </c>
      <c r="T26">
        <v>0</v>
      </c>
      <c r="U26">
        <v>118.93</v>
      </c>
      <c r="V26">
        <v>0</v>
      </c>
      <c r="W26">
        <v>120.83</v>
      </c>
      <c r="X26">
        <v>0</v>
      </c>
      <c r="Y26">
        <v>0</v>
      </c>
      <c r="Z26">
        <v>112.21</v>
      </c>
      <c r="AA26">
        <v>0</v>
      </c>
      <c r="AB26">
        <v>0</v>
      </c>
      <c r="AC26">
        <v>125.78</v>
      </c>
      <c r="AD26">
        <v>0</v>
      </c>
      <c r="AE26">
        <v>124.7</v>
      </c>
      <c r="AF26">
        <v>0</v>
      </c>
      <c r="AG26">
        <v>0</v>
      </c>
      <c r="AH26">
        <v>0</v>
      </c>
      <c r="AI26">
        <v>0</v>
      </c>
      <c r="AJ26">
        <v>125.24</v>
      </c>
      <c r="AK26">
        <v>1175.22</v>
      </c>
      <c r="AL26">
        <v>20</v>
      </c>
    </row>
    <row r="27" spans="1:38" x14ac:dyDescent="0.25">
      <c r="A27" t="s">
        <v>392</v>
      </c>
      <c r="B27">
        <v>21</v>
      </c>
      <c r="C27" t="s">
        <v>87</v>
      </c>
      <c r="D27" t="s">
        <v>88</v>
      </c>
      <c r="E27" t="s">
        <v>367</v>
      </c>
      <c r="F27">
        <v>9</v>
      </c>
      <c r="G27">
        <v>1164.02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128.26</v>
      </c>
      <c r="Q27">
        <v>0</v>
      </c>
      <c r="R27">
        <v>0</v>
      </c>
      <c r="S27">
        <v>0</v>
      </c>
      <c r="T27">
        <v>0</v>
      </c>
      <c r="U27">
        <v>127.78</v>
      </c>
      <c r="V27">
        <v>127.92</v>
      </c>
      <c r="W27">
        <v>131.94</v>
      </c>
      <c r="X27">
        <v>0</v>
      </c>
      <c r="Y27">
        <v>0</v>
      </c>
      <c r="Z27">
        <v>0</v>
      </c>
      <c r="AA27">
        <v>131.34</v>
      </c>
      <c r="AB27">
        <v>129.18</v>
      </c>
      <c r="AC27">
        <v>0</v>
      </c>
      <c r="AD27">
        <v>128.74</v>
      </c>
      <c r="AE27">
        <v>0</v>
      </c>
      <c r="AF27">
        <v>129.69</v>
      </c>
      <c r="AG27">
        <v>129.16999999999999</v>
      </c>
      <c r="AH27">
        <v>0</v>
      </c>
      <c r="AI27">
        <v>0</v>
      </c>
      <c r="AJ27">
        <v>131.63999999999999</v>
      </c>
      <c r="AK27">
        <v>1164.02</v>
      </c>
      <c r="AL27">
        <v>21</v>
      </c>
    </row>
    <row r="28" spans="1:38" x14ac:dyDescent="0.25">
      <c r="A28" t="s">
        <v>392</v>
      </c>
      <c r="B28">
        <v>22</v>
      </c>
      <c r="C28" t="s">
        <v>173</v>
      </c>
      <c r="D28" t="s">
        <v>119</v>
      </c>
      <c r="E28" t="s">
        <v>362</v>
      </c>
      <c r="F28">
        <v>9</v>
      </c>
      <c r="G28">
        <v>1160.03</v>
      </c>
      <c r="H28">
        <v>0</v>
      </c>
      <c r="I28">
        <v>0</v>
      </c>
      <c r="J28">
        <v>0</v>
      </c>
      <c r="K28">
        <v>0</v>
      </c>
      <c r="L28">
        <v>130.02000000000001</v>
      </c>
      <c r="M28">
        <v>0</v>
      </c>
      <c r="N28">
        <v>130.36000000000001</v>
      </c>
      <c r="O28">
        <v>127.9</v>
      </c>
      <c r="P28">
        <v>125.72</v>
      </c>
      <c r="Q28">
        <v>0</v>
      </c>
      <c r="R28">
        <v>129.69</v>
      </c>
      <c r="S28">
        <v>0</v>
      </c>
      <c r="T28">
        <v>129.26</v>
      </c>
      <c r="U28">
        <v>0</v>
      </c>
      <c r="V28">
        <v>130.21</v>
      </c>
      <c r="W28">
        <v>0</v>
      </c>
      <c r="X28">
        <v>0</v>
      </c>
      <c r="Y28">
        <v>125.98</v>
      </c>
      <c r="Z28">
        <v>0</v>
      </c>
      <c r="AA28">
        <v>130.88999999999999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130.63</v>
      </c>
      <c r="AK28">
        <v>1160.03</v>
      </c>
      <c r="AL28">
        <v>22</v>
      </c>
    </row>
    <row r="29" spans="1:38" x14ac:dyDescent="0.25">
      <c r="A29" t="s">
        <v>391</v>
      </c>
      <c r="B29">
        <v>23</v>
      </c>
      <c r="C29" t="s">
        <v>165</v>
      </c>
      <c r="D29" t="s">
        <v>547</v>
      </c>
      <c r="F29">
        <v>9</v>
      </c>
      <c r="G29">
        <v>1154.4100000000001</v>
      </c>
      <c r="H29">
        <v>132.93</v>
      </c>
      <c r="I29">
        <v>129.5</v>
      </c>
      <c r="J29">
        <v>132.11000000000001</v>
      </c>
      <c r="K29">
        <v>0</v>
      </c>
      <c r="L29">
        <v>133.33000000000001</v>
      </c>
      <c r="M29">
        <v>0</v>
      </c>
      <c r="N29">
        <v>131.58000000000001</v>
      </c>
      <c r="O29">
        <v>0</v>
      </c>
      <c r="P29">
        <v>0</v>
      </c>
      <c r="Q29">
        <v>0</v>
      </c>
      <c r="R29">
        <v>133.12</v>
      </c>
      <c r="S29">
        <v>96.15</v>
      </c>
      <c r="T29">
        <v>132.55000000000001</v>
      </c>
      <c r="U29">
        <v>133.13999999999999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133.24</v>
      </c>
      <c r="AK29">
        <v>1154.4100000000001</v>
      </c>
      <c r="AL29">
        <v>23</v>
      </c>
    </row>
    <row r="30" spans="1:38" x14ac:dyDescent="0.25">
      <c r="A30" t="s">
        <v>391</v>
      </c>
      <c r="B30">
        <v>24</v>
      </c>
      <c r="C30" t="s">
        <v>285</v>
      </c>
      <c r="D30" t="s">
        <v>588</v>
      </c>
      <c r="E30" t="s">
        <v>358</v>
      </c>
      <c r="F30">
        <v>9</v>
      </c>
      <c r="G30">
        <v>1144.99</v>
      </c>
      <c r="H30">
        <v>0</v>
      </c>
      <c r="I30">
        <v>0</v>
      </c>
      <c r="J30">
        <v>0</v>
      </c>
      <c r="K30">
        <v>132.94</v>
      </c>
      <c r="L30">
        <v>0</v>
      </c>
      <c r="M30">
        <v>130.51</v>
      </c>
      <c r="N30">
        <v>130.57</v>
      </c>
      <c r="O30">
        <v>130.18</v>
      </c>
      <c r="P30">
        <v>96.43</v>
      </c>
      <c r="Q30">
        <v>0</v>
      </c>
      <c r="R30">
        <v>134.78</v>
      </c>
      <c r="S30">
        <v>126.77</v>
      </c>
      <c r="T30">
        <v>0</v>
      </c>
      <c r="U30">
        <v>132.69</v>
      </c>
      <c r="V30">
        <v>0</v>
      </c>
      <c r="W30">
        <v>0</v>
      </c>
      <c r="X30">
        <v>130.12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133.86000000000001</v>
      </c>
      <c r="AK30">
        <v>1144.99</v>
      </c>
      <c r="AL30">
        <v>24</v>
      </c>
    </row>
    <row r="31" spans="1:38" x14ac:dyDescent="0.25">
      <c r="A31" t="s">
        <v>391</v>
      </c>
      <c r="B31">
        <v>25</v>
      </c>
      <c r="C31" t="s">
        <v>85</v>
      </c>
      <c r="D31" t="s">
        <v>86</v>
      </c>
      <c r="E31" t="s">
        <v>380</v>
      </c>
      <c r="F31">
        <v>9</v>
      </c>
      <c r="G31">
        <v>1141.18</v>
      </c>
      <c r="H31">
        <v>0</v>
      </c>
      <c r="I31">
        <v>126.79</v>
      </c>
      <c r="J31">
        <v>0</v>
      </c>
      <c r="K31">
        <v>0</v>
      </c>
      <c r="L31">
        <v>0</v>
      </c>
      <c r="M31">
        <v>125.59</v>
      </c>
      <c r="N31">
        <v>129</v>
      </c>
      <c r="O31">
        <v>123.28</v>
      </c>
      <c r="P31">
        <v>126.58</v>
      </c>
      <c r="Q31">
        <v>123.67</v>
      </c>
      <c r="R31">
        <v>0</v>
      </c>
      <c r="S31">
        <v>126.97</v>
      </c>
      <c r="T31">
        <v>131.88999999999999</v>
      </c>
      <c r="U31">
        <v>0</v>
      </c>
      <c r="V31">
        <v>0</v>
      </c>
      <c r="W31">
        <v>0</v>
      </c>
      <c r="X31">
        <v>0</v>
      </c>
      <c r="Y31">
        <v>0</v>
      </c>
      <c r="Z31">
        <v>127.41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130.44999999999999</v>
      </c>
      <c r="AK31">
        <v>1141.18</v>
      </c>
      <c r="AL31">
        <v>25</v>
      </c>
    </row>
    <row r="32" spans="1:38" x14ac:dyDescent="0.25">
      <c r="A32" t="s">
        <v>391</v>
      </c>
      <c r="B32">
        <v>26</v>
      </c>
      <c r="C32" t="s">
        <v>91</v>
      </c>
      <c r="D32" t="s">
        <v>92</v>
      </c>
      <c r="E32" t="s">
        <v>386</v>
      </c>
      <c r="F32">
        <v>9</v>
      </c>
      <c r="G32">
        <v>1135.73</v>
      </c>
      <c r="H32">
        <v>130.87</v>
      </c>
      <c r="I32">
        <v>126.49</v>
      </c>
      <c r="J32">
        <v>127.03</v>
      </c>
      <c r="K32">
        <v>129.9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124.28</v>
      </c>
      <c r="S32">
        <v>118.74</v>
      </c>
      <c r="T32">
        <v>126.08</v>
      </c>
      <c r="U32">
        <v>129.04</v>
      </c>
      <c r="V32">
        <v>0</v>
      </c>
      <c r="W32">
        <v>0</v>
      </c>
      <c r="X32">
        <v>123.3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130.38999999999999</v>
      </c>
      <c r="AK32">
        <v>1135.73</v>
      </c>
      <c r="AL32">
        <v>26</v>
      </c>
    </row>
    <row r="33" spans="1:38" x14ac:dyDescent="0.25">
      <c r="A33" t="s">
        <v>392</v>
      </c>
      <c r="B33">
        <v>27</v>
      </c>
      <c r="C33" t="s">
        <v>120</v>
      </c>
      <c r="D33" t="s">
        <v>432</v>
      </c>
      <c r="E33" t="s">
        <v>362</v>
      </c>
      <c r="F33">
        <v>9</v>
      </c>
      <c r="G33">
        <v>1085.21</v>
      </c>
      <c r="H33">
        <v>0</v>
      </c>
      <c r="I33">
        <v>126.07</v>
      </c>
      <c r="J33">
        <v>121.9</v>
      </c>
      <c r="K33">
        <v>0</v>
      </c>
      <c r="L33">
        <v>83.33</v>
      </c>
      <c r="M33">
        <v>0</v>
      </c>
      <c r="N33">
        <v>124.5</v>
      </c>
      <c r="O33">
        <v>129.22</v>
      </c>
      <c r="P33">
        <v>122.45</v>
      </c>
      <c r="Q33">
        <v>127.08</v>
      </c>
      <c r="R33">
        <v>0</v>
      </c>
      <c r="S33">
        <v>0</v>
      </c>
      <c r="T33">
        <v>125.08</v>
      </c>
      <c r="U33">
        <v>125.58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128.15</v>
      </c>
      <c r="AK33">
        <v>1085.21</v>
      </c>
      <c r="AL33">
        <v>27</v>
      </c>
    </row>
    <row r="34" spans="1:38" x14ac:dyDescent="0.25">
      <c r="A34" t="s">
        <v>392</v>
      </c>
      <c r="B34">
        <v>28</v>
      </c>
      <c r="C34" t="s">
        <v>102</v>
      </c>
      <c r="D34" t="s">
        <v>103</v>
      </c>
      <c r="E34" t="s">
        <v>357</v>
      </c>
      <c r="F34">
        <v>8</v>
      </c>
      <c r="G34">
        <v>1025.8499999999999</v>
      </c>
      <c r="H34">
        <v>129.99</v>
      </c>
      <c r="I34">
        <v>128.54</v>
      </c>
      <c r="J34">
        <v>127.5</v>
      </c>
      <c r="K34">
        <v>130.41</v>
      </c>
      <c r="L34">
        <v>128.93</v>
      </c>
      <c r="M34">
        <v>0</v>
      </c>
      <c r="N34">
        <v>128.72999999999999</v>
      </c>
      <c r="O34">
        <v>0</v>
      </c>
      <c r="P34">
        <v>0</v>
      </c>
      <c r="Q34">
        <v>0</v>
      </c>
      <c r="R34">
        <v>0</v>
      </c>
      <c r="S34">
        <v>124</v>
      </c>
      <c r="T34">
        <v>0</v>
      </c>
      <c r="U34">
        <v>0</v>
      </c>
      <c r="V34">
        <v>0</v>
      </c>
      <c r="W34">
        <v>0</v>
      </c>
      <c r="X34">
        <v>127.75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130.19999999999999</v>
      </c>
      <c r="AK34">
        <v>1025.8499999999999</v>
      </c>
      <c r="AL34">
        <v>28</v>
      </c>
    </row>
    <row r="35" spans="1:38" x14ac:dyDescent="0.25">
      <c r="A35" t="s">
        <v>391</v>
      </c>
      <c r="B35">
        <v>29</v>
      </c>
      <c r="C35" t="s">
        <v>215</v>
      </c>
      <c r="D35" t="s">
        <v>216</v>
      </c>
      <c r="E35" t="s">
        <v>385</v>
      </c>
      <c r="F35">
        <v>8</v>
      </c>
      <c r="G35">
        <v>1022.7</v>
      </c>
      <c r="H35">
        <v>0</v>
      </c>
      <c r="I35">
        <v>134.87</v>
      </c>
      <c r="J35">
        <v>0</v>
      </c>
      <c r="K35">
        <v>0</v>
      </c>
      <c r="L35">
        <v>0</v>
      </c>
      <c r="M35">
        <v>135.04</v>
      </c>
      <c r="N35">
        <v>136.1</v>
      </c>
      <c r="O35">
        <v>0</v>
      </c>
      <c r="P35">
        <v>0</v>
      </c>
      <c r="Q35">
        <v>71.430000000000007</v>
      </c>
      <c r="R35">
        <v>137.46</v>
      </c>
      <c r="S35">
        <v>135.08000000000001</v>
      </c>
      <c r="T35">
        <v>137.05000000000001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135.66999999999999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137.26</v>
      </c>
      <c r="AK35">
        <v>1022.7</v>
      </c>
      <c r="AL35">
        <v>29</v>
      </c>
    </row>
    <row r="36" spans="1:38" x14ac:dyDescent="0.25">
      <c r="A36" t="s">
        <v>392</v>
      </c>
      <c r="B36">
        <v>30</v>
      </c>
      <c r="C36" t="s">
        <v>186</v>
      </c>
      <c r="D36" t="s">
        <v>119</v>
      </c>
      <c r="E36" t="s">
        <v>417</v>
      </c>
      <c r="F36">
        <v>8</v>
      </c>
      <c r="G36">
        <v>1018.09</v>
      </c>
      <c r="H36">
        <v>0</v>
      </c>
      <c r="I36">
        <v>0</v>
      </c>
      <c r="J36">
        <v>127.9</v>
      </c>
      <c r="K36">
        <v>131.02000000000001</v>
      </c>
      <c r="L36">
        <v>0</v>
      </c>
      <c r="M36">
        <v>0</v>
      </c>
      <c r="N36">
        <v>0</v>
      </c>
      <c r="O36">
        <v>0</v>
      </c>
      <c r="P36">
        <v>0</v>
      </c>
      <c r="Q36">
        <v>127.21</v>
      </c>
      <c r="R36">
        <v>126.29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125.94</v>
      </c>
      <c r="Z36">
        <v>124.28</v>
      </c>
      <c r="AA36">
        <v>126.84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128.61000000000001</v>
      </c>
      <c r="AH36">
        <v>0</v>
      </c>
      <c r="AI36">
        <v>0</v>
      </c>
      <c r="AJ36">
        <v>129.82</v>
      </c>
      <c r="AK36">
        <v>1018.09</v>
      </c>
      <c r="AL36">
        <v>30</v>
      </c>
    </row>
    <row r="37" spans="1:38" x14ac:dyDescent="0.25">
      <c r="A37" t="s">
        <v>392</v>
      </c>
      <c r="B37">
        <v>31</v>
      </c>
      <c r="C37" t="s">
        <v>291</v>
      </c>
      <c r="D37" t="s">
        <v>436</v>
      </c>
      <c r="E37" t="s">
        <v>417</v>
      </c>
      <c r="F37">
        <v>8</v>
      </c>
      <c r="G37">
        <v>1017.58</v>
      </c>
      <c r="H37">
        <v>130.5</v>
      </c>
      <c r="I37">
        <v>125.47</v>
      </c>
      <c r="J37">
        <v>125.05</v>
      </c>
      <c r="K37">
        <v>127.95</v>
      </c>
      <c r="L37">
        <v>124.02</v>
      </c>
      <c r="M37">
        <v>0</v>
      </c>
      <c r="N37">
        <v>0</v>
      </c>
      <c r="O37">
        <v>130.19</v>
      </c>
      <c r="P37">
        <v>0</v>
      </c>
      <c r="Q37">
        <v>0</v>
      </c>
      <c r="R37">
        <v>128.07</v>
      </c>
      <c r="S37">
        <v>0</v>
      </c>
      <c r="T37">
        <v>0</v>
      </c>
      <c r="U37">
        <v>126.33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130.35</v>
      </c>
      <c r="AK37">
        <v>1017.58</v>
      </c>
      <c r="AL37">
        <v>31</v>
      </c>
    </row>
    <row r="38" spans="1:38" x14ac:dyDescent="0.25">
      <c r="A38" t="s">
        <v>391</v>
      </c>
      <c r="B38">
        <v>32</v>
      </c>
      <c r="C38" t="s">
        <v>499</v>
      </c>
      <c r="D38" t="s">
        <v>30</v>
      </c>
      <c r="E38" t="s">
        <v>386</v>
      </c>
      <c r="F38">
        <v>8</v>
      </c>
      <c r="G38">
        <v>996.06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129.13</v>
      </c>
      <c r="P38">
        <v>122.34</v>
      </c>
      <c r="Q38">
        <v>125.55</v>
      </c>
      <c r="R38">
        <v>119.51</v>
      </c>
      <c r="S38">
        <v>0</v>
      </c>
      <c r="T38">
        <v>0</v>
      </c>
      <c r="U38">
        <v>0</v>
      </c>
      <c r="V38">
        <v>124.95</v>
      </c>
      <c r="W38">
        <v>125.99</v>
      </c>
      <c r="X38">
        <v>0</v>
      </c>
      <c r="Y38">
        <v>122.63</v>
      </c>
      <c r="Z38">
        <v>125.96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127.56</v>
      </c>
      <c r="AK38">
        <v>996.06</v>
      </c>
      <c r="AL38">
        <v>32</v>
      </c>
    </row>
    <row r="39" spans="1:38" x14ac:dyDescent="0.25">
      <c r="A39" t="s">
        <v>391</v>
      </c>
      <c r="B39">
        <v>33</v>
      </c>
      <c r="C39" t="s">
        <v>287</v>
      </c>
      <c r="D39" t="s">
        <v>288</v>
      </c>
      <c r="E39" t="s">
        <v>371</v>
      </c>
      <c r="F39">
        <v>8</v>
      </c>
      <c r="G39">
        <v>970.68</v>
      </c>
      <c r="H39">
        <v>0</v>
      </c>
      <c r="I39">
        <v>125.55</v>
      </c>
      <c r="J39">
        <v>126.21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96.43</v>
      </c>
      <c r="R39">
        <v>0</v>
      </c>
      <c r="S39">
        <v>120.79</v>
      </c>
      <c r="T39">
        <v>125.6</v>
      </c>
      <c r="U39">
        <v>0</v>
      </c>
      <c r="V39">
        <v>126.48</v>
      </c>
      <c r="W39">
        <v>125.33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124.29</v>
      </c>
      <c r="AH39">
        <v>0</v>
      </c>
      <c r="AI39">
        <v>0</v>
      </c>
      <c r="AJ39">
        <v>126.35</v>
      </c>
      <c r="AK39">
        <v>970.68</v>
      </c>
      <c r="AL39">
        <v>33</v>
      </c>
    </row>
    <row r="40" spans="1:38" x14ac:dyDescent="0.25">
      <c r="A40" t="s">
        <v>391</v>
      </c>
      <c r="B40">
        <v>34</v>
      </c>
      <c r="C40" t="s">
        <v>74</v>
      </c>
      <c r="D40" t="s">
        <v>75</v>
      </c>
      <c r="F40">
        <v>8</v>
      </c>
      <c r="G40">
        <v>962.12</v>
      </c>
      <c r="H40">
        <v>0</v>
      </c>
      <c r="I40">
        <v>0</v>
      </c>
      <c r="J40">
        <v>131.08000000000001</v>
      </c>
      <c r="K40">
        <v>0</v>
      </c>
      <c r="L40">
        <v>132.06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50</v>
      </c>
      <c r="V40">
        <v>0</v>
      </c>
      <c r="W40">
        <v>0</v>
      </c>
      <c r="X40">
        <v>0</v>
      </c>
      <c r="Y40">
        <v>125.27</v>
      </c>
      <c r="Z40">
        <v>125.42</v>
      </c>
      <c r="AA40">
        <v>133.13</v>
      </c>
      <c r="AB40">
        <v>132.28</v>
      </c>
      <c r="AC40">
        <v>132.88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133.01</v>
      </c>
      <c r="AK40">
        <v>962.12</v>
      </c>
      <c r="AL40">
        <v>34</v>
      </c>
    </row>
    <row r="41" spans="1:38" x14ac:dyDescent="0.25">
      <c r="A41" t="s">
        <v>391</v>
      </c>
      <c r="B41">
        <v>35</v>
      </c>
      <c r="C41" t="s">
        <v>558</v>
      </c>
      <c r="D41" t="s">
        <v>896</v>
      </c>
      <c r="E41" t="s">
        <v>367</v>
      </c>
      <c r="F41">
        <v>8</v>
      </c>
      <c r="G41">
        <v>940.14</v>
      </c>
      <c r="H41">
        <v>0</v>
      </c>
      <c r="I41">
        <v>0</v>
      </c>
      <c r="J41">
        <v>0</v>
      </c>
      <c r="K41">
        <v>0</v>
      </c>
      <c r="L41">
        <v>118.85</v>
      </c>
      <c r="M41">
        <v>0</v>
      </c>
      <c r="N41">
        <v>0</v>
      </c>
      <c r="O41">
        <v>0</v>
      </c>
      <c r="P41">
        <v>0</v>
      </c>
      <c r="Q41">
        <v>123.41</v>
      </c>
      <c r="R41">
        <v>0</v>
      </c>
      <c r="S41">
        <v>0</v>
      </c>
      <c r="T41">
        <v>0</v>
      </c>
      <c r="U41">
        <v>126.77</v>
      </c>
      <c r="V41">
        <v>0</v>
      </c>
      <c r="W41">
        <v>0</v>
      </c>
      <c r="X41">
        <v>0</v>
      </c>
      <c r="Y41">
        <v>130.44</v>
      </c>
      <c r="Z41">
        <v>0</v>
      </c>
      <c r="AA41">
        <v>0</v>
      </c>
      <c r="AB41">
        <v>122.06</v>
      </c>
      <c r="AC41">
        <v>0</v>
      </c>
      <c r="AD41">
        <v>90</v>
      </c>
      <c r="AE41">
        <v>134.86000000000001</v>
      </c>
      <c r="AF41">
        <v>93.75</v>
      </c>
      <c r="AG41">
        <v>0</v>
      </c>
      <c r="AH41">
        <v>0</v>
      </c>
      <c r="AI41">
        <v>0</v>
      </c>
      <c r="AJ41">
        <v>132.65</v>
      </c>
      <c r="AK41">
        <v>940.14</v>
      </c>
      <c r="AL41">
        <v>35</v>
      </c>
    </row>
    <row r="42" spans="1:38" x14ac:dyDescent="0.25">
      <c r="A42" t="s">
        <v>391</v>
      </c>
      <c r="B42">
        <v>36</v>
      </c>
      <c r="C42" t="s">
        <v>498</v>
      </c>
      <c r="D42" t="s">
        <v>30</v>
      </c>
      <c r="E42" t="s">
        <v>379</v>
      </c>
      <c r="F42">
        <v>8</v>
      </c>
      <c r="G42">
        <v>922.6</v>
      </c>
      <c r="H42">
        <v>130.41999999999999</v>
      </c>
      <c r="I42">
        <v>0</v>
      </c>
      <c r="J42">
        <v>0</v>
      </c>
      <c r="K42">
        <v>130.79</v>
      </c>
      <c r="L42">
        <v>0</v>
      </c>
      <c r="M42">
        <v>0</v>
      </c>
      <c r="N42">
        <v>50</v>
      </c>
      <c r="O42">
        <v>0</v>
      </c>
      <c r="P42">
        <v>0</v>
      </c>
      <c r="Q42">
        <v>129.76</v>
      </c>
      <c r="R42">
        <v>130.62</v>
      </c>
      <c r="S42">
        <v>0</v>
      </c>
      <c r="T42">
        <v>0</v>
      </c>
      <c r="U42">
        <v>129.53</v>
      </c>
      <c r="V42">
        <v>0</v>
      </c>
      <c r="W42">
        <v>0</v>
      </c>
      <c r="X42">
        <v>0</v>
      </c>
      <c r="Y42">
        <v>0</v>
      </c>
      <c r="Z42">
        <v>131.47999999999999</v>
      </c>
      <c r="AA42">
        <v>0</v>
      </c>
      <c r="AB42">
        <v>0</v>
      </c>
      <c r="AC42">
        <v>0</v>
      </c>
      <c r="AD42">
        <v>0</v>
      </c>
      <c r="AE42">
        <v>90</v>
      </c>
      <c r="AF42">
        <v>0</v>
      </c>
      <c r="AG42">
        <v>0</v>
      </c>
      <c r="AH42">
        <v>0</v>
      </c>
      <c r="AI42">
        <v>0</v>
      </c>
      <c r="AJ42">
        <v>131.13999999999999</v>
      </c>
      <c r="AK42">
        <v>922.6</v>
      </c>
      <c r="AL42">
        <v>36</v>
      </c>
    </row>
    <row r="43" spans="1:38" x14ac:dyDescent="0.25">
      <c r="A43" t="s">
        <v>391</v>
      </c>
      <c r="B43">
        <v>37</v>
      </c>
      <c r="C43" t="s">
        <v>191</v>
      </c>
      <c r="D43" t="s">
        <v>192</v>
      </c>
      <c r="E43" t="s">
        <v>450</v>
      </c>
      <c r="F43">
        <v>8</v>
      </c>
      <c r="G43">
        <v>922.47</v>
      </c>
      <c r="H43">
        <v>0</v>
      </c>
      <c r="I43">
        <v>0</v>
      </c>
      <c r="J43">
        <v>124.41</v>
      </c>
      <c r="K43">
        <v>0</v>
      </c>
      <c r="L43">
        <v>128.84</v>
      </c>
      <c r="M43">
        <v>0</v>
      </c>
      <c r="N43">
        <v>0</v>
      </c>
      <c r="O43">
        <v>127.94</v>
      </c>
      <c r="P43">
        <v>119.73</v>
      </c>
      <c r="Q43">
        <v>0</v>
      </c>
      <c r="R43">
        <v>121.74</v>
      </c>
      <c r="S43">
        <v>0</v>
      </c>
      <c r="T43">
        <v>0</v>
      </c>
      <c r="U43">
        <v>50</v>
      </c>
      <c r="V43">
        <v>0</v>
      </c>
      <c r="W43">
        <v>0</v>
      </c>
      <c r="X43">
        <v>0</v>
      </c>
      <c r="Y43">
        <v>0</v>
      </c>
      <c r="Z43">
        <v>123.02</v>
      </c>
      <c r="AA43">
        <v>0</v>
      </c>
      <c r="AB43">
        <v>126.79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128.38999999999999</v>
      </c>
      <c r="AK43">
        <v>922.47</v>
      </c>
      <c r="AL43">
        <v>37</v>
      </c>
    </row>
    <row r="44" spans="1:38" x14ac:dyDescent="0.25">
      <c r="A44" t="s">
        <v>391</v>
      </c>
      <c r="B44">
        <v>38</v>
      </c>
      <c r="C44" t="s">
        <v>168</v>
      </c>
      <c r="D44" t="s">
        <v>169</v>
      </c>
      <c r="E44" t="s">
        <v>729</v>
      </c>
      <c r="F44">
        <v>7</v>
      </c>
      <c r="G44">
        <v>922.32</v>
      </c>
      <c r="H44">
        <v>0</v>
      </c>
      <c r="I44">
        <v>0</v>
      </c>
      <c r="J44">
        <v>130.1</v>
      </c>
      <c r="K44">
        <v>0</v>
      </c>
      <c r="L44">
        <v>0</v>
      </c>
      <c r="M44">
        <v>0</v>
      </c>
      <c r="N44">
        <v>0</v>
      </c>
      <c r="O44">
        <v>133.74</v>
      </c>
      <c r="P44">
        <v>130.32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132.71</v>
      </c>
      <c r="AB44">
        <v>0</v>
      </c>
      <c r="AC44">
        <v>132.43</v>
      </c>
      <c r="AD44">
        <v>0</v>
      </c>
      <c r="AE44">
        <v>0</v>
      </c>
      <c r="AF44">
        <v>134.03</v>
      </c>
      <c r="AG44">
        <v>128.99</v>
      </c>
      <c r="AH44">
        <v>0</v>
      </c>
      <c r="AI44">
        <v>0</v>
      </c>
      <c r="AJ44">
        <v>133.88999999999999</v>
      </c>
      <c r="AK44">
        <v>922.32</v>
      </c>
      <c r="AL44">
        <v>38</v>
      </c>
    </row>
    <row r="45" spans="1:38" x14ac:dyDescent="0.25">
      <c r="A45" t="s">
        <v>391</v>
      </c>
      <c r="B45">
        <v>39</v>
      </c>
      <c r="C45" t="s">
        <v>719</v>
      </c>
      <c r="D45" t="s">
        <v>720</v>
      </c>
      <c r="E45" t="s">
        <v>362</v>
      </c>
      <c r="F45">
        <v>7</v>
      </c>
      <c r="G45">
        <v>912.97</v>
      </c>
      <c r="H45">
        <v>0</v>
      </c>
      <c r="I45">
        <v>0</v>
      </c>
      <c r="J45">
        <v>130.30000000000001</v>
      </c>
      <c r="K45">
        <v>0</v>
      </c>
      <c r="L45">
        <v>132.83000000000001</v>
      </c>
      <c r="M45">
        <v>0</v>
      </c>
      <c r="N45">
        <v>130.71</v>
      </c>
      <c r="O45">
        <v>0</v>
      </c>
      <c r="P45">
        <v>130.15</v>
      </c>
      <c r="Q45">
        <v>0</v>
      </c>
      <c r="R45">
        <v>124.88</v>
      </c>
      <c r="S45">
        <v>130.82</v>
      </c>
      <c r="T45">
        <v>133.28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133.06</v>
      </c>
      <c r="AK45">
        <v>912.97</v>
      </c>
      <c r="AL45">
        <v>39</v>
      </c>
    </row>
    <row r="46" spans="1:38" x14ac:dyDescent="0.25">
      <c r="A46" t="s">
        <v>391</v>
      </c>
      <c r="B46">
        <v>40</v>
      </c>
      <c r="C46" t="s">
        <v>180</v>
      </c>
      <c r="D46" t="s">
        <v>181</v>
      </c>
      <c r="E46" t="s">
        <v>606</v>
      </c>
      <c r="F46">
        <v>7</v>
      </c>
      <c r="G46">
        <v>906.06</v>
      </c>
      <c r="H46">
        <v>130.52000000000001</v>
      </c>
      <c r="I46">
        <v>0</v>
      </c>
      <c r="J46">
        <v>0</v>
      </c>
      <c r="K46">
        <v>129.88999999999999</v>
      </c>
      <c r="L46">
        <v>124.57</v>
      </c>
      <c r="M46">
        <v>0</v>
      </c>
      <c r="N46">
        <v>0</v>
      </c>
      <c r="O46">
        <v>130.12</v>
      </c>
      <c r="P46">
        <v>0</v>
      </c>
      <c r="Q46">
        <v>0</v>
      </c>
      <c r="R46">
        <v>0</v>
      </c>
      <c r="S46">
        <v>0</v>
      </c>
      <c r="T46">
        <v>0</v>
      </c>
      <c r="U46">
        <v>131.86000000000001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133.03</v>
      </c>
      <c r="AF46">
        <v>0</v>
      </c>
      <c r="AG46">
        <v>126.07</v>
      </c>
      <c r="AH46">
        <v>0</v>
      </c>
      <c r="AI46">
        <v>0</v>
      </c>
      <c r="AJ46">
        <v>132.44999999999999</v>
      </c>
      <c r="AK46">
        <v>906.06</v>
      </c>
      <c r="AL46">
        <v>40</v>
      </c>
    </row>
    <row r="47" spans="1:38" x14ac:dyDescent="0.25">
      <c r="A47" t="s">
        <v>391</v>
      </c>
      <c r="B47">
        <v>41</v>
      </c>
      <c r="C47" t="s">
        <v>163</v>
      </c>
      <c r="D47" t="s">
        <v>164</v>
      </c>
      <c r="E47" t="s">
        <v>363</v>
      </c>
      <c r="F47">
        <v>7</v>
      </c>
      <c r="G47">
        <v>896.76</v>
      </c>
      <c r="H47">
        <v>0</v>
      </c>
      <c r="I47">
        <v>129.55000000000001</v>
      </c>
      <c r="J47">
        <v>0</v>
      </c>
      <c r="K47">
        <v>130.01</v>
      </c>
      <c r="L47">
        <v>0</v>
      </c>
      <c r="M47">
        <v>0</v>
      </c>
      <c r="N47">
        <v>0</v>
      </c>
      <c r="O47">
        <v>121.47</v>
      </c>
      <c r="P47">
        <v>0</v>
      </c>
      <c r="Q47">
        <v>127.83</v>
      </c>
      <c r="R47">
        <v>129.46</v>
      </c>
      <c r="S47">
        <v>128.5</v>
      </c>
      <c r="T47">
        <v>0</v>
      </c>
      <c r="U47">
        <v>129.94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129.97999999999999</v>
      </c>
      <c r="AK47">
        <v>896.76</v>
      </c>
      <c r="AL47">
        <v>41</v>
      </c>
    </row>
    <row r="48" spans="1:38" x14ac:dyDescent="0.25">
      <c r="A48" t="s">
        <v>391</v>
      </c>
      <c r="B48">
        <v>42</v>
      </c>
      <c r="C48" t="s">
        <v>590</v>
      </c>
      <c r="D48" t="s">
        <v>207</v>
      </c>
      <c r="E48" t="s">
        <v>367</v>
      </c>
      <c r="F48">
        <v>7</v>
      </c>
      <c r="G48">
        <v>891.38</v>
      </c>
      <c r="H48">
        <v>0</v>
      </c>
      <c r="I48">
        <v>126.89</v>
      </c>
      <c r="J48">
        <v>0</v>
      </c>
      <c r="K48">
        <v>0</v>
      </c>
      <c r="L48">
        <v>129.99</v>
      </c>
      <c r="M48">
        <v>129.37</v>
      </c>
      <c r="N48">
        <v>0</v>
      </c>
      <c r="O48">
        <v>0</v>
      </c>
      <c r="P48">
        <v>126.98</v>
      </c>
      <c r="Q48">
        <v>126.53</v>
      </c>
      <c r="R48">
        <v>0</v>
      </c>
      <c r="S48">
        <v>126.17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125.45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129.68</v>
      </c>
      <c r="AK48">
        <v>891.38</v>
      </c>
      <c r="AL48">
        <v>42</v>
      </c>
    </row>
    <row r="49" spans="1:38" x14ac:dyDescent="0.25">
      <c r="A49" t="s">
        <v>391</v>
      </c>
      <c r="B49">
        <v>43</v>
      </c>
      <c r="C49" t="s">
        <v>60</v>
      </c>
      <c r="D49" t="s">
        <v>61</v>
      </c>
      <c r="E49" t="s">
        <v>417</v>
      </c>
      <c r="F49">
        <v>7</v>
      </c>
      <c r="G49">
        <v>871.88</v>
      </c>
      <c r="H49">
        <v>127.29</v>
      </c>
      <c r="I49">
        <v>122.62</v>
      </c>
      <c r="J49">
        <v>120.17</v>
      </c>
      <c r="K49">
        <v>0</v>
      </c>
      <c r="L49">
        <v>126.6</v>
      </c>
      <c r="M49">
        <v>122.63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129.59</v>
      </c>
      <c r="AB49">
        <v>122.98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128.44</v>
      </c>
      <c r="AK49">
        <v>871.88</v>
      </c>
      <c r="AL49">
        <v>43</v>
      </c>
    </row>
    <row r="50" spans="1:38" x14ac:dyDescent="0.25">
      <c r="A50" t="s">
        <v>391</v>
      </c>
      <c r="B50">
        <v>44</v>
      </c>
      <c r="C50" t="s">
        <v>289</v>
      </c>
      <c r="D50" t="s">
        <v>290</v>
      </c>
      <c r="E50" t="s">
        <v>363</v>
      </c>
      <c r="F50">
        <v>7</v>
      </c>
      <c r="G50">
        <v>867.13</v>
      </c>
      <c r="H50">
        <v>0</v>
      </c>
      <c r="I50">
        <v>0</v>
      </c>
      <c r="J50">
        <v>0</v>
      </c>
      <c r="K50">
        <v>127.34</v>
      </c>
      <c r="L50">
        <v>0</v>
      </c>
      <c r="M50">
        <v>0</v>
      </c>
      <c r="N50">
        <v>0</v>
      </c>
      <c r="O50">
        <v>126.62</v>
      </c>
      <c r="P50">
        <v>0</v>
      </c>
      <c r="Q50">
        <v>123.77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116.23</v>
      </c>
      <c r="AC50">
        <v>126.88</v>
      </c>
      <c r="AD50">
        <v>125.79</v>
      </c>
      <c r="AE50">
        <v>0</v>
      </c>
      <c r="AF50">
        <v>0</v>
      </c>
      <c r="AG50">
        <v>120.5</v>
      </c>
      <c r="AH50">
        <v>0</v>
      </c>
      <c r="AI50">
        <v>0</v>
      </c>
      <c r="AJ50">
        <v>127.11</v>
      </c>
      <c r="AK50">
        <v>867.13</v>
      </c>
      <c r="AL50">
        <v>44</v>
      </c>
    </row>
    <row r="51" spans="1:38" x14ac:dyDescent="0.25">
      <c r="A51" t="s">
        <v>392</v>
      </c>
      <c r="B51">
        <v>45</v>
      </c>
      <c r="C51" t="s">
        <v>489</v>
      </c>
      <c r="D51" t="s">
        <v>131</v>
      </c>
      <c r="E51" t="s">
        <v>357</v>
      </c>
      <c r="F51">
        <v>7</v>
      </c>
      <c r="G51">
        <v>837.33</v>
      </c>
      <c r="H51">
        <v>95.83</v>
      </c>
      <c r="I51">
        <v>0</v>
      </c>
      <c r="J51">
        <v>120.83</v>
      </c>
      <c r="K51">
        <v>0</v>
      </c>
      <c r="L51">
        <v>0</v>
      </c>
      <c r="M51">
        <v>0</v>
      </c>
      <c r="N51">
        <v>124.03</v>
      </c>
      <c r="O51">
        <v>121.44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126.05</v>
      </c>
      <c r="AE51">
        <v>0</v>
      </c>
      <c r="AF51">
        <v>121.92</v>
      </c>
      <c r="AG51">
        <v>127.23</v>
      </c>
      <c r="AH51">
        <v>0</v>
      </c>
      <c r="AI51">
        <v>0</v>
      </c>
      <c r="AJ51">
        <v>126.64</v>
      </c>
      <c r="AK51">
        <v>837.33</v>
      </c>
      <c r="AL51">
        <v>45</v>
      </c>
    </row>
    <row r="52" spans="1:38" x14ac:dyDescent="0.25">
      <c r="A52" t="s">
        <v>391</v>
      </c>
      <c r="B52">
        <v>46</v>
      </c>
      <c r="C52" t="s">
        <v>235</v>
      </c>
      <c r="D52" t="s">
        <v>137</v>
      </c>
      <c r="E52" t="s">
        <v>364</v>
      </c>
      <c r="F52">
        <v>6</v>
      </c>
      <c r="G52">
        <v>796.72</v>
      </c>
      <c r="H52">
        <v>0</v>
      </c>
      <c r="I52">
        <v>0</v>
      </c>
      <c r="J52">
        <v>0</v>
      </c>
      <c r="K52">
        <v>134.57</v>
      </c>
      <c r="L52">
        <v>0</v>
      </c>
      <c r="M52">
        <v>0</v>
      </c>
      <c r="N52">
        <v>0</v>
      </c>
      <c r="O52">
        <v>132.85</v>
      </c>
      <c r="P52">
        <v>0</v>
      </c>
      <c r="Q52">
        <v>0</v>
      </c>
      <c r="R52">
        <v>0</v>
      </c>
      <c r="S52">
        <v>0</v>
      </c>
      <c r="T52">
        <v>0</v>
      </c>
      <c r="U52">
        <v>131.16999999999999</v>
      </c>
      <c r="V52">
        <v>0</v>
      </c>
      <c r="W52">
        <v>0</v>
      </c>
      <c r="X52">
        <v>0</v>
      </c>
      <c r="Y52">
        <v>0</v>
      </c>
      <c r="Z52">
        <v>0</v>
      </c>
      <c r="AA52">
        <v>134.53</v>
      </c>
      <c r="AB52">
        <v>130.65</v>
      </c>
      <c r="AC52">
        <v>132.94999999999999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134.55000000000001</v>
      </c>
      <c r="AK52">
        <v>796.72</v>
      </c>
      <c r="AL52">
        <v>46</v>
      </c>
    </row>
    <row r="53" spans="1:38" x14ac:dyDescent="0.25">
      <c r="A53" t="s">
        <v>392</v>
      </c>
      <c r="B53">
        <v>47</v>
      </c>
      <c r="C53" t="s">
        <v>203</v>
      </c>
      <c r="D53" t="s">
        <v>214</v>
      </c>
      <c r="E53" t="s">
        <v>362</v>
      </c>
      <c r="F53">
        <v>6</v>
      </c>
      <c r="G53">
        <v>792.05</v>
      </c>
      <c r="H53">
        <v>0</v>
      </c>
      <c r="I53">
        <v>132.52000000000001</v>
      </c>
      <c r="J53">
        <v>132.52000000000001</v>
      </c>
      <c r="K53">
        <v>0</v>
      </c>
      <c r="L53">
        <v>132.29</v>
      </c>
      <c r="M53">
        <v>0</v>
      </c>
      <c r="N53">
        <v>0</v>
      </c>
      <c r="O53">
        <v>0</v>
      </c>
      <c r="P53">
        <v>0</v>
      </c>
      <c r="Q53">
        <v>128.03</v>
      </c>
      <c r="R53">
        <v>133.52000000000001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133.16999999999999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133.35</v>
      </c>
      <c r="AK53">
        <v>792.05</v>
      </c>
      <c r="AL53">
        <v>47</v>
      </c>
    </row>
    <row r="54" spans="1:38" x14ac:dyDescent="0.25">
      <c r="A54" t="s">
        <v>392</v>
      </c>
      <c r="B54">
        <v>48</v>
      </c>
      <c r="C54" t="s">
        <v>178</v>
      </c>
      <c r="D54" t="s">
        <v>179</v>
      </c>
      <c r="E54" t="s">
        <v>417</v>
      </c>
      <c r="F54">
        <v>6</v>
      </c>
      <c r="G54">
        <v>785.51</v>
      </c>
      <c r="H54">
        <v>0</v>
      </c>
      <c r="I54">
        <v>0</v>
      </c>
      <c r="J54">
        <v>0</v>
      </c>
      <c r="K54">
        <v>0</v>
      </c>
      <c r="L54">
        <v>0</v>
      </c>
      <c r="M54">
        <v>130.80000000000001</v>
      </c>
      <c r="N54">
        <v>0</v>
      </c>
      <c r="O54">
        <v>0</v>
      </c>
      <c r="P54">
        <v>126.81</v>
      </c>
      <c r="Q54">
        <v>133.13</v>
      </c>
      <c r="R54">
        <v>128.51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132.25</v>
      </c>
      <c r="AB54">
        <v>0</v>
      </c>
      <c r="AC54">
        <v>0</v>
      </c>
      <c r="AD54">
        <v>0</v>
      </c>
      <c r="AE54">
        <v>134.01</v>
      </c>
      <c r="AF54">
        <v>0</v>
      </c>
      <c r="AG54">
        <v>0</v>
      </c>
      <c r="AH54">
        <v>0</v>
      </c>
      <c r="AI54">
        <v>0</v>
      </c>
      <c r="AJ54">
        <v>133.57</v>
      </c>
      <c r="AK54">
        <v>785.51</v>
      </c>
      <c r="AL54">
        <v>48</v>
      </c>
    </row>
    <row r="55" spans="1:38" x14ac:dyDescent="0.25">
      <c r="A55" t="s">
        <v>392</v>
      </c>
      <c r="B55">
        <v>49</v>
      </c>
      <c r="C55" t="s">
        <v>722</v>
      </c>
      <c r="D55" t="s">
        <v>723</v>
      </c>
      <c r="E55" t="s">
        <v>724</v>
      </c>
      <c r="F55">
        <v>6</v>
      </c>
      <c r="G55">
        <v>777.34</v>
      </c>
      <c r="H55">
        <v>0</v>
      </c>
      <c r="I55">
        <v>132.15</v>
      </c>
      <c r="J55">
        <v>130.53</v>
      </c>
      <c r="K55">
        <v>0</v>
      </c>
      <c r="L55">
        <v>0</v>
      </c>
      <c r="M55">
        <v>0</v>
      </c>
      <c r="N55">
        <v>0</v>
      </c>
      <c r="O55">
        <v>0</v>
      </c>
      <c r="P55">
        <v>128.88</v>
      </c>
      <c r="Q55">
        <v>0</v>
      </c>
      <c r="R55">
        <v>0</v>
      </c>
      <c r="S55">
        <v>0</v>
      </c>
      <c r="T55">
        <v>0</v>
      </c>
      <c r="U55">
        <v>0</v>
      </c>
      <c r="V55">
        <v>129.75</v>
      </c>
      <c r="W55">
        <v>0</v>
      </c>
      <c r="X55">
        <v>0</v>
      </c>
      <c r="Y55">
        <v>0</v>
      </c>
      <c r="Z55">
        <v>125.26</v>
      </c>
      <c r="AA55">
        <v>130.77000000000001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131.46</v>
      </c>
      <c r="AK55">
        <v>777.34</v>
      </c>
      <c r="AL55">
        <v>49</v>
      </c>
    </row>
    <row r="56" spans="1:38" x14ac:dyDescent="0.25">
      <c r="A56" t="s">
        <v>392</v>
      </c>
      <c r="B56">
        <v>50</v>
      </c>
      <c r="C56" t="s">
        <v>225</v>
      </c>
      <c r="D56" t="s">
        <v>226</v>
      </c>
      <c r="E56" t="s">
        <v>357</v>
      </c>
      <c r="F56">
        <v>6</v>
      </c>
      <c r="G56">
        <v>770.5</v>
      </c>
      <c r="H56">
        <v>0</v>
      </c>
      <c r="I56">
        <v>0</v>
      </c>
      <c r="J56">
        <v>0</v>
      </c>
      <c r="K56">
        <v>132.03</v>
      </c>
      <c r="L56">
        <v>122.26</v>
      </c>
      <c r="M56">
        <v>0</v>
      </c>
      <c r="N56">
        <v>0</v>
      </c>
      <c r="O56">
        <v>131.5</v>
      </c>
      <c r="P56">
        <v>0</v>
      </c>
      <c r="Q56">
        <v>128.1</v>
      </c>
      <c r="R56">
        <v>123.58</v>
      </c>
      <c r="S56">
        <v>0</v>
      </c>
      <c r="T56">
        <v>0</v>
      </c>
      <c r="U56">
        <v>0</v>
      </c>
      <c r="V56">
        <v>0</v>
      </c>
      <c r="W56">
        <v>133.03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132.53</v>
      </c>
      <c r="AK56">
        <v>770.5</v>
      </c>
      <c r="AL56">
        <v>50</v>
      </c>
    </row>
    <row r="57" spans="1:38" x14ac:dyDescent="0.25">
      <c r="A57" t="s">
        <v>391</v>
      </c>
      <c r="B57">
        <v>51</v>
      </c>
      <c r="C57" t="s">
        <v>185</v>
      </c>
      <c r="D57" t="s">
        <v>67</v>
      </c>
      <c r="E57" t="s">
        <v>389</v>
      </c>
      <c r="F57">
        <v>7</v>
      </c>
      <c r="G57">
        <v>768.24</v>
      </c>
      <c r="H57">
        <v>128.66</v>
      </c>
      <c r="I57">
        <v>125.85</v>
      </c>
      <c r="J57">
        <v>127.02</v>
      </c>
      <c r="K57">
        <v>126.69</v>
      </c>
      <c r="L57">
        <v>122.52</v>
      </c>
      <c r="M57">
        <v>0</v>
      </c>
      <c r="N57">
        <v>0</v>
      </c>
      <c r="O57">
        <v>0</v>
      </c>
      <c r="P57">
        <v>0</v>
      </c>
      <c r="Q57">
        <v>0</v>
      </c>
      <c r="R57">
        <v>50</v>
      </c>
      <c r="S57">
        <v>0</v>
      </c>
      <c r="T57">
        <v>87.5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127.84</v>
      </c>
      <c r="AK57">
        <v>768.24</v>
      </c>
      <c r="AL57">
        <v>51</v>
      </c>
    </row>
    <row r="58" spans="1:38" x14ac:dyDescent="0.25">
      <c r="A58" t="s">
        <v>391</v>
      </c>
      <c r="B58">
        <v>52</v>
      </c>
      <c r="C58" t="s">
        <v>250</v>
      </c>
      <c r="D58" t="s">
        <v>114</v>
      </c>
      <c r="E58" t="s">
        <v>358</v>
      </c>
      <c r="F58">
        <v>6</v>
      </c>
      <c r="G58">
        <v>742.23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124.94</v>
      </c>
      <c r="Q58">
        <v>0</v>
      </c>
      <c r="R58">
        <v>124.61</v>
      </c>
      <c r="S58">
        <v>118.8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124.33</v>
      </c>
      <c r="AE58">
        <v>0</v>
      </c>
      <c r="AF58">
        <v>0</v>
      </c>
      <c r="AG58">
        <v>0</v>
      </c>
      <c r="AH58">
        <v>249.55</v>
      </c>
      <c r="AI58">
        <v>2</v>
      </c>
      <c r="AJ58">
        <v>124.78</v>
      </c>
      <c r="AK58">
        <v>742.23</v>
      </c>
      <c r="AL58">
        <v>52</v>
      </c>
    </row>
    <row r="59" spans="1:38" x14ac:dyDescent="0.25">
      <c r="A59" t="s">
        <v>391</v>
      </c>
      <c r="B59">
        <v>53</v>
      </c>
      <c r="C59" t="s">
        <v>591</v>
      </c>
      <c r="D59" t="s">
        <v>592</v>
      </c>
      <c r="E59" t="s">
        <v>370</v>
      </c>
      <c r="F59">
        <v>5</v>
      </c>
      <c r="G59">
        <v>680.91</v>
      </c>
      <c r="H59">
        <v>0</v>
      </c>
      <c r="I59">
        <v>0</v>
      </c>
      <c r="J59">
        <v>0</v>
      </c>
      <c r="K59">
        <v>0</v>
      </c>
      <c r="L59">
        <v>137.44</v>
      </c>
      <c r="M59">
        <v>135.05000000000001</v>
      </c>
      <c r="N59">
        <v>0</v>
      </c>
      <c r="O59">
        <v>135.55000000000001</v>
      </c>
      <c r="P59">
        <v>135.4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137.47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137.46</v>
      </c>
      <c r="AK59">
        <v>680.91</v>
      </c>
      <c r="AL59">
        <v>53</v>
      </c>
    </row>
    <row r="60" spans="1:38" x14ac:dyDescent="0.25">
      <c r="A60" t="s">
        <v>391</v>
      </c>
      <c r="B60">
        <v>54</v>
      </c>
      <c r="C60" t="s">
        <v>69</v>
      </c>
      <c r="D60" t="s">
        <v>70</v>
      </c>
      <c r="E60" t="s">
        <v>359</v>
      </c>
      <c r="F60">
        <v>5</v>
      </c>
      <c r="G60">
        <v>673.17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134.19</v>
      </c>
      <c r="P60">
        <v>134.41</v>
      </c>
      <c r="Q60">
        <v>0</v>
      </c>
      <c r="R60">
        <v>0</v>
      </c>
      <c r="S60">
        <v>134.11000000000001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135.47999999999999</v>
      </c>
      <c r="AA60">
        <v>0</v>
      </c>
      <c r="AB60">
        <v>0</v>
      </c>
      <c r="AC60">
        <v>134.97999999999999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135.22999999999999</v>
      </c>
      <c r="AK60">
        <v>673.17</v>
      </c>
      <c r="AL60">
        <v>54</v>
      </c>
    </row>
    <row r="61" spans="1:38" x14ac:dyDescent="0.25">
      <c r="A61" t="s">
        <v>391</v>
      </c>
      <c r="B61">
        <v>55</v>
      </c>
      <c r="C61" t="s">
        <v>233</v>
      </c>
      <c r="D61" t="s">
        <v>234</v>
      </c>
      <c r="E61" t="s">
        <v>417</v>
      </c>
      <c r="F61">
        <v>5</v>
      </c>
      <c r="G61">
        <v>658.66</v>
      </c>
      <c r="H61">
        <v>0</v>
      </c>
      <c r="I61">
        <v>0</v>
      </c>
      <c r="J61">
        <v>0</v>
      </c>
      <c r="K61">
        <v>132.32</v>
      </c>
      <c r="L61">
        <v>132.43</v>
      </c>
      <c r="M61">
        <v>0</v>
      </c>
      <c r="N61">
        <v>131.21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130.5</v>
      </c>
      <c r="V61">
        <v>0</v>
      </c>
      <c r="W61">
        <v>0</v>
      </c>
      <c r="X61">
        <v>0</v>
      </c>
      <c r="Y61">
        <v>0</v>
      </c>
      <c r="Z61">
        <v>132.19999999999999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132.38</v>
      </c>
      <c r="AK61">
        <v>658.66</v>
      </c>
      <c r="AL61">
        <v>55</v>
      </c>
    </row>
    <row r="62" spans="1:38" x14ac:dyDescent="0.25">
      <c r="A62" t="s">
        <v>391</v>
      </c>
      <c r="B62">
        <v>56</v>
      </c>
      <c r="C62" t="s">
        <v>44</v>
      </c>
      <c r="D62" t="s">
        <v>413</v>
      </c>
      <c r="E62" t="s">
        <v>358</v>
      </c>
      <c r="F62">
        <v>5</v>
      </c>
      <c r="G62">
        <v>654.86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132.16999999999999</v>
      </c>
      <c r="P62">
        <v>0</v>
      </c>
      <c r="Q62">
        <v>0</v>
      </c>
      <c r="R62">
        <v>0</v>
      </c>
      <c r="S62">
        <v>130.97999999999999</v>
      </c>
      <c r="T62">
        <v>0</v>
      </c>
      <c r="U62">
        <v>0</v>
      </c>
      <c r="V62">
        <v>0</v>
      </c>
      <c r="W62">
        <v>0</v>
      </c>
      <c r="X62">
        <v>130.94999999999999</v>
      </c>
      <c r="Y62">
        <v>129.18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131.58000000000001</v>
      </c>
      <c r="AI62">
        <v>1</v>
      </c>
      <c r="AJ62">
        <v>131.58000000000001</v>
      </c>
      <c r="AK62">
        <v>654.86</v>
      </c>
      <c r="AL62">
        <v>56</v>
      </c>
    </row>
    <row r="63" spans="1:38" x14ac:dyDescent="0.25">
      <c r="A63" t="s">
        <v>391</v>
      </c>
      <c r="B63">
        <v>57</v>
      </c>
      <c r="C63" t="s">
        <v>49</v>
      </c>
      <c r="D63" t="s">
        <v>50</v>
      </c>
      <c r="E63" t="s">
        <v>358</v>
      </c>
      <c r="F63">
        <v>5</v>
      </c>
      <c r="G63">
        <v>648.20000000000005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129.63999999999999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518.55999999999995</v>
      </c>
      <c r="AI63">
        <v>4</v>
      </c>
      <c r="AJ63">
        <v>129.63999999999999</v>
      </c>
      <c r="AK63">
        <v>648.20000000000005</v>
      </c>
      <c r="AL63">
        <v>57</v>
      </c>
    </row>
    <row r="64" spans="1:38" x14ac:dyDescent="0.25">
      <c r="A64" t="s">
        <v>392</v>
      </c>
      <c r="B64">
        <v>58</v>
      </c>
      <c r="C64" t="s">
        <v>472</v>
      </c>
      <c r="D64" t="s">
        <v>473</v>
      </c>
      <c r="E64" t="s">
        <v>363</v>
      </c>
      <c r="F64">
        <v>5</v>
      </c>
      <c r="G64">
        <v>638.59</v>
      </c>
      <c r="H64">
        <v>0</v>
      </c>
      <c r="I64">
        <v>0</v>
      </c>
      <c r="J64">
        <v>0</v>
      </c>
      <c r="K64">
        <v>128.91</v>
      </c>
      <c r="L64">
        <v>0</v>
      </c>
      <c r="M64">
        <v>0</v>
      </c>
      <c r="N64">
        <v>0</v>
      </c>
      <c r="O64">
        <v>129.58000000000001</v>
      </c>
      <c r="P64">
        <v>0</v>
      </c>
      <c r="Q64">
        <v>128.72999999999999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124.11</v>
      </c>
      <c r="Z64">
        <v>0</v>
      </c>
      <c r="AA64">
        <v>0</v>
      </c>
      <c r="AB64">
        <v>127.26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129.25</v>
      </c>
      <c r="AK64">
        <v>638.59</v>
      </c>
      <c r="AL64">
        <v>58</v>
      </c>
    </row>
    <row r="65" spans="1:38" x14ac:dyDescent="0.25">
      <c r="A65" t="s">
        <v>392</v>
      </c>
      <c r="B65">
        <v>59</v>
      </c>
      <c r="C65" t="s">
        <v>455</v>
      </c>
      <c r="D65" t="s">
        <v>456</v>
      </c>
      <c r="E65" t="s">
        <v>362</v>
      </c>
      <c r="F65">
        <v>5</v>
      </c>
      <c r="G65">
        <v>632.57000000000005</v>
      </c>
      <c r="H65">
        <v>0</v>
      </c>
      <c r="I65">
        <v>123.5</v>
      </c>
      <c r="J65">
        <v>125.38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123.76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131.68</v>
      </c>
      <c r="AA65">
        <v>0</v>
      </c>
      <c r="AB65">
        <v>0</v>
      </c>
      <c r="AC65">
        <v>0</v>
      </c>
      <c r="AD65">
        <v>128.25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129.97</v>
      </c>
      <c r="AK65">
        <v>632.57000000000005</v>
      </c>
      <c r="AL65">
        <v>59</v>
      </c>
    </row>
    <row r="66" spans="1:38" x14ac:dyDescent="0.25">
      <c r="A66" t="s">
        <v>392</v>
      </c>
      <c r="B66">
        <v>60</v>
      </c>
      <c r="C66" t="s">
        <v>211</v>
      </c>
      <c r="D66" t="s">
        <v>228</v>
      </c>
      <c r="E66" t="s">
        <v>367</v>
      </c>
      <c r="F66">
        <v>5</v>
      </c>
      <c r="G66">
        <v>631.24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124.79</v>
      </c>
      <c r="Q66">
        <v>0</v>
      </c>
      <c r="R66">
        <v>0</v>
      </c>
      <c r="S66">
        <v>0</v>
      </c>
      <c r="T66">
        <v>0</v>
      </c>
      <c r="U66">
        <v>126.67</v>
      </c>
      <c r="V66">
        <v>0</v>
      </c>
      <c r="W66">
        <v>130.22999999999999</v>
      </c>
      <c r="X66">
        <v>0</v>
      </c>
      <c r="Y66">
        <v>125.22</v>
      </c>
      <c r="Z66">
        <v>0</v>
      </c>
      <c r="AA66">
        <v>0</v>
      </c>
      <c r="AB66">
        <v>124.33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128.44999999999999</v>
      </c>
      <c r="AK66">
        <v>631.24</v>
      </c>
      <c r="AL66">
        <v>60</v>
      </c>
    </row>
    <row r="67" spans="1:38" x14ac:dyDescent="0.25">
      <c r="A67" t="s">
        <v>391</v>
      </c>
      <c r="B67">
        <v>61</v>
      </c>
      <c r="C67" t="s">
        <v>321</v>
      </c>
      <c r="D67" t="s">
        <v>322</v>
      </c>
      <c r="E67" t="s">
        <v>417</v>
      </c>
      <c r="F67">
        <v>5</v>
      </c>
      <c r="G67">
        <v>620.28</v>
      </c>
      <c r="H67">
        <v>0</v>
      </c>
      <c r="I67">
        <v>124.59</v>
      </c>
      <c r="J67">
        <v>0</v>
      </c>
      <c r="K67">
        <v>0</v>
      </c>
      <c r="L67">
        <v>0</v>
      </c>
      <c r="M67">
        <v>0</v>
      </c>
      <c r="N67">
        <v>121.47</v>
      </c>
      <c r="O67">
        <v>0</v>
      </c>
      <c r="P67">
        <v>0</v>
      </c>
      <c r="Q67">
        <v>0</v>
      </c>
      <c r="R67">
        <v>0</v>
      </c>
      <c r="S67">
        <v>0</v>
      </c>
      <c r="T67">
        <v>125.15</v>
      </c>
      <c r="U67">
        <v>0</v>
      </c>
      <c r="V67">
        <v>0</v>
      </c>
      <c r="W67">
        <v>125.21</v>
      </c>
      <c r="X67">
        <v>0</v>
      </c>
      <c r="Y67">
        <v>0</v>
      </c>
      <c r="Z67">
        <v>0</v>
      </c>
      <c r="AA67">
        <v>123.86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125.18</v>
      </c>
      <c r="AK67">
        <v>620.28</v>
      </c>
      <c r="AL67">
        <v>61</v>
      </c>
    </row>
    <row r="68" spans="1:38" x14ac:dyDescent="0.25">
      <c r="A68" t="s">
        <v>392</v>
      </c>
      <c r="B68">
        <v>62</v>
      </c>
      <c r="C68" t="s">
        <v>109</v>
      </c>
      <c r="D68" t="s">
        <v>110</v>
      </c>
      <c r="E68" t="s">
        <v>373</v>
      </c>
      <c r="F68">
        <v>5</v>
      </c>
      <c r="G68">
        <v>617.17999999999995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125.07</v>
      </c>
      <c r="P68">
        <v>121.2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123.38</v>
      </c>
      <c r="X68">
        <v>0</v>
      </c>
      <c r="Y68">
        <v>0</v>
      </c>
      <c r="Z68">
        <v>0</v>
      </c>
      <c r="AA68">
        <v>0</v>
      </c>
      <c r="AB68">
        <v>125.19</v>
      </c>
      <c r="AC68">
        <v>0</v>
      </c>
      <c r="AD68">
        <v>122.34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125.13</v>
      </c>
      <c r="AK68">
        <v>617.17999999999995</v>
      </c>
      <c r="AL68">
        <v>62</v>
      </c>
    </row>
    <row r="69" spans="1:38" x14ac:dyDescent="0.25">
      <c r="A69" t="s">
        <v>391</v>
      </c>
      <c r="B69">
        <v>63</v>
      </c>
      <c r="C69" t="s">
        <v>482</v>
      </c>
      <c r="D69" t="s">
        <v>114</v>
      </c>
      <c r="E69" t="s">
        <v>373</v>
      </c>
      <c r="F69">
        <v>5</v>
      </c>
      <c r="G69">
        <v>615.82000000000005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126.73</v>
      </c>
      <c r="P69">
        <v>120.04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122.67</v>
      </c>
      <c r="X69">
        <v>0</v>
      </c>
      <c r="Y69">
        <v>0</v>
      </c>
      <c r="Z69">
        <v>0</v>
      </c>
      <c r="AA69">
        <v>0</v>
      </c>
      <c r="AB69">
        <v>124.64</v>
      </c>
      <c r="AC69">
        <v>0</v>
      </c>
      <c r="AD69">
        <v>121.74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125.69</v>
      </c>
      <c r="AK69">
        <v>615.82000000000005</v>
      </c>
      <c r="AL69">
        <v>63</v>
      </c>
    </row>
    <row r="70" spans="1:38" x14ac:dyDescent="0.25">
      <c r="A70" t="s">
        <v>392</v>
      </c>
      <c r="B70">
        <v>64</v>
      </c>
      <c r="C70" t="s">
        <v>189</v>
      </c>
      <c r="D70" t="s">
        <v>190</v>
      </c>
      <c r="E70" t="s">
        <v>443</v>
      </c>
      <c r="F70">
        <v>5</v>
      </c>
      <c r="G70">
        <v>605.59</v>
      </c>
      <c r="H70">
        <v>0</v>
      </c>
      <c r="I70">
        <v>0</v>
      </c>
      <c r="J70">
        <v>126.64</v>
      </c>
      <c r="K70">
        <v>0</v>
      </c>
      <c r="L70">
        <v>119.61</v>
      </c>
      <c r="M70">
        <v>0</v>
      </c>
      <c r="N70">
        <v>0</v>
      </c>
      <c r="O70">
        <v>120.48</v>
      </c>
      <c r="P70">
        <v>121.89</v>
      </c>
      <c r="Q70">
        <v>0</v>
      </c>
      <c r="R70">
        <v>116.97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124.27</v>
      </c>
      <c r="AK70">
        <v>605.59</v>
      </c>
      <c r="AL70">
        <v>64</v>
      </c>
    </row>
    <row r="71" spans="1:38" x14ac:dyDescent="0.25">
      <c r="A71" t="s">
        <v>391</v>
      </c>
      <c r="B71">
        <v>65</v>
      </c>
      <c r="C71" t="s">
        <v>721</v>
      </c>
      <c r="D71" t="s">
        <v>212</v>
      </c>
      <c r="E71" t="s">
        <v>439</v>
      </c>
      <c r="F71">
        <v>5</v>
      </c>
      <c r="G71">
        <v>583.02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130.34</v>
      </c>
      <c r="P71">
        <v>120.74</v>
      </c>
      <c r="Q71">
        <v>78.569999999999993</v>
      </c>
      <c r="R71">
        <v>0</v>
      </c>
      <c r="S71">
        <v>121.68</v>
      </c>
      <c r="T71">
        <v>131.69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131.02000000000001</v>
      </c>
      <c r="AK71">
        <v>583.02</v>
      </c>
      <c r="AL71">
        <v>65</v>
      </c>
    </row>
    <row r="72" spans="1:38" x14ac:dyDescent="0.25">
      <c r="A72" t="s">
        <v>391</v>
      </c>
      <c r="B72">
        <v>66</v>
      </c>
      <c r="C72" t="s">
        <v>186</v>
      </c>
      <c r="D72" t="s">
        <v>195</v>
      </c>
      <c r="E72" t="s">
        <v>417</v>
      </c>
      <c r="F72">
        <v>5</v>
      </c>
      <c r="G72">
        <v>556.77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126.22</v>
      </c>
      <c r="R72">
        <v>95.83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80</v>
      </c>
      <c r="AA72">
        <v>126.46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128.26</v>
      </c>
      <c r="AH72">
        <v>0</v>
      </c>
      <c r="AI72">
        <v>0</v>
      </c>
      <c r="AJ72">
        <v>127.36</v>
      </c>
      <c r="AK72">
        <v>556.77</v>
      </c>
      <c r="AL72">
        <v>66</v>
      </c>
    </row>
    <row r="73" spans="1:38" x14ac:dyDescent="0.25">
      <c r="A73" t="s">
        <v>391</v>
      </c>
      <c r="B73">
        <v>67</v>
      </c>
      <c r="C73" t="s">
        <v>150</v>
      </c>
      <c r="D73" t="s">
        <v>137</v>
      </c>
      <c r="E73" t="s">
        <v>357</v>
      </c>
      <c r="F73">
        <v>4</v>
      </c>
      <c r="G73">
        <v>543.30999999999995</v>
      </c>
      <c r="H73">
        <v>135.5</v>
      </c>
      <c r="I73">
        <v>135.15</v>
      </c>
      <c r="J73">
        <v>136.78</v>
      </c>
      <c r="K73">
        <v>135.88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136.33000000000001</v>
      </c>
      <c r="AK73">
        <v>543.30999999999995</v>
      </c>
      <c r="AL73">
        <v>67</v>
      </c>
    </row>
    <row r="74" spans="1:38" x14ac:dyDescent="0.25">
      <c r="A74" t="s">
        <v>391</v>
      </c>
      <c r="B74">
        <v>68</v>
      </c>
      <c r="C74" t="s">
        <v>420</v>
      </c>
      <c r="D74" t="s">
        <v>166</v>
      </c>
      <c r="E74" t="s">
        <v>362</v>
      </c>
      <c r="F74">
        <v>4</v>
      </c>
      <c r="G74">
        <v>542.46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134.57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136.04</v>
      </c>
      <c r="AA74">
        <v>136.81</v>
      </c>
      <c r="AB74">
        <v>0</v>
      </c>
      <c r="AC74">
        <v>135.04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136.43</v>
      </c>
      <c r="AK74">
        <v>542.46</v>
      </c>
      <c r="AL74">
        <v>68</v>
      </c>
    </row>
    <row r="75" spans="1:38" x14ac:dyDescent="0.25">
      <c r="A75" t="s">
        <v>391</v>
      </c>
      <c r="B75">
        <v>69</v>
      </c>
      <c r="C75" t="s">
        <v>33</v>
      </c>
      <c r="D75" t="s">
        <v>34</v>
      </c>
      <c r="E75" t="s">
        <v>357</v>
      </c>
      <c r="F75">
        <v>4</v>
      </c>
      <c r="G75">
        <v>541.51</v>
      </c>
      <c r="H75">
        <v>0</v>
      </c>
      <c r="I75">
        <v>0</v>
      </c>
      <c r="J75">
        <v>0</v>
      </c>
      <c r="K75">
        <v>0</v>
      </c>
      <c r="L75">
        <v>0</v>
      </c>
      <c r="M75">
        <v>134.62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135.13999999999999</v>
      </c>
      <c r="U75">
        <v>135.93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135.82</v>
      </c>
      <c r="AG75">
        <v>0</v>
      </c>
      <c r="AH75">
        <v>0</v>
      </c>
      <c r="AI75">
        <v>0</v>
      </c>
      <c r="AJ75">
        <v>135.88</v>
      </c>
      <c r="AK75">
        <v>541.51</v>
      </c>
      <c r="AL75">
        <v>69</v>
      </c>
    </row>
    <row r="76" spans="1:38" x14ac:dyDescent="0.25">
      <c r="A76" t="s">
        <v>391</v>
      </c>
      <c r="B76">
        <v>70</v>
      </c>
      <c r="C76" t="s">
        <v>655</v>
      </c>
      <c r="D76" t="s">
        <v>144</v>
      </c>
      <c r="E76" t="s">
        <v>364</v>
      </c>
      <c r="F76">
        <v>4</v>
      </c>
      <c r="G76">
        <v>536.75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135.5</v>
      </c>
      <c r="P76">
        <v>133.16999999999999</v>
      </c>
      <c r="Q76">
        <v>0</v>
      </c>
      <c r="R76">
        <v>0</v>
      </c>
      <c r="S76">
        <v>133.25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134.83000000000001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135.16999999999999</v>
      </c>
      <c r="AK76">
        <v>536.75</v>
      </c>
      <c r="AL76">
        <v>70</v>
      </c>
    </row>
    <row r="77" spans="1:38" x14ac:dyDescent="0.25">
      <c r="A77" t="s">
        <v>391</v>
      </c>
      <c r="B77">
        <v>71</v>
      </c>
      <c r="C77" t="s">
        <v>559</v>
      </c>
      <c r="D77" t="s">
        <v>232</v>
      </c>
      <c r="E77" t="s">
        <v>363</v>
      </c>
      <c r="F77">
        <v>4</v>
      </c>
      <c r="G77">
        <v>536.39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133.99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133.85</v>
      </c>
      <c r="W77">
        <v>135.33000000000001</v>
      </c>
      <c r="X77">
        <v>0</v>
      </c>
      <c r="Y77">
        <v>0</v>
      </c>
      <c r="Z77">
        <v>0</v>
      </c>
      <c r="AA77">
        <v>0</v>
      </c>
      <c r="AB77">
        <v>133.22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134.66</v>
      </c>
      <c r="AK77">
        <v>536.39</v>
      </c>
      <c r="AL77">
        <v>71</v>
      </c>
    </row>
    <row r="78" spans="1:38" x14ac:dyDescent="0.25">
      <c r="A78" t="s">
        <v>391</v>
      </c>
      <c r="B78">
        <v>72</v>
      </c>
      <c r="C78" t="s">
        <v>468</v>
      </c>
      <c r="D78" t="s">
        <v>278</v>
      </c>
      <c r="E78" t="s">
        <v>367</v>
      </c>
      <c r="F78">
        <v>4</v>
      </c>
      <c r="G78">
        <v>527.12</v>
      </c>
      <c r="H78">
        <v>0</v>
      </c>
      <c r="I78">
        <v>0</v>
      </c>
      <c r="J78">
        <v>0</v>
      </c>
      <c r="K78">
        <v>133.72999999999999</v>
      </c>
      <c r="L78">
        <v>0</v>
      </c>
      <c r="M78">
        <v>130.19999999999999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132.58000000000001</v>
      </c>
      <c r="U78">
        <v>0</v>
      </c>
      <c r="V78">
        <v>0</v>
      </c>
      <c r="W78">
        <v>0</v>
      </c>
      <c r="X78">
        <v>0</v>
      </c>
      <c r="Y78">
        <v>130.61000000000001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133.16</v>
      </c>
      <c r="AK78">
        <v>527.12</v>
      </c>
      <c r="AL78">
        <v>72</v>
      </c>
    </row>
    <row r="79" spans="1:38" x14ac:dyDescent="0.25">
      <c r="A79" t="s">
        <v>392</v>
      </c>
      <c r="B79">
        <v>73</v>
      </c>
      <c r="C79" t="s">
        <v>506</v>
      </c>
      <c r="D79" t="s">
        <v>303</v>
      </c>
      <c r="E79" t="s">
        <v>375</v>
      </c>
      <c r="F79">
        <v>4</v>
      </c>
      <c r="G79">
        <v>521.78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132.13</v>
      </c>
      <c r="O79">
        <v>0</v>
      </c>
      <c r="P79">
        <v>0</v>
      </c>
      <c r="Q79">
        <v>0</v>
      </c>
      <c r="R79">
        <v>0</v>
      </c>
      <c r="S79">
        <v>0</v>
      </c>
      <c r="T79">
        <v>130.06</v>
      </c>
      <c r="U79">
        <v>0</v>
      </c>
      <c r="V79">
        <v>0</v>
      </c>
      <c r="W79">
        <v>133.01</v>
      </c>
      <c r="X79">
        <v>0</v>
      </c>
      <c r="Y79">
        <v>126.58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132.57</v>
      </c>
      <c r="AK79">
        <v>521.78</v>
      </c>
      <c r="AL79">
        <v>73</v>
      </c>
    </row>
    <row r="80" spans="1:38" x14ac:dyDescent="0.25">
      <c r="A80" t="s">
        <v>391</v>
      </c>
      <c r="B80">
        <v>74</v>
      </c>
      <c r="C80" t="s">
        <v>330</v>
      </c>
      <c r="D80" t="s">
        <v>331</v>
      </c>
      <c r="E80" t="s">
        <v>358</v>
      </c>
      <c r="F80">
        <v>4</v>
      </c>
      <c r="G80">
        <v>514.98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125.68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131.81</v>
      </c>
      <c r="AG80">
        <v>0</v>
      </c>
      <c r="AH80">
        <v>257.49</v>
      </c>
      <c r="AI80">
        <v>2</v>
      </c>
      <c r="AJ80">
        <v>128.75</v>
      </c>
      <c r="AK80">
        <v>514.98</v>
      </c>
      <c r="AL80">
        <v>74</v>
      </c>
    </row>
    <row r="81" spans="1:38" x14ac:dyDescent="0.25">
      <c r="A81" t="s">
        <v>391</v>
      </c>
      <c r="B81">
        <v>75</v>
      </c>
      <c r="C81" t="s">
        <v>104</v>
      </c>
      <c r="D81" t="s">
        <v>108</v>
      </c>
      <c r="E81" t="s">
        <v>364</v>
      </c>
      <c r="F81">
        <v>4</v>
      </c>
      <c r="G81">
        <v>514.94000000000005</v>
      </c>
      <c r="H81">
        <v>0</v>
      </c>
      <c r="I81">
        <v>128.52000000000001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129.13</v>
      </c>
      <c r="V81">
        <v>0</v>
      </c>
      <c r="W81">
        <v>131.97999999999999</v>
      </c>
      <c r="X81">
        <v>0</v>
      </c>
      <c r="Y81">
        <v>125.31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130.56</v>
      </c>
      <c r="AK81">
        <v>514.94000000000005</v>
      </c>
      <c r="AL81">
        <v>75</v>
      </c>
    </row>
    <row r="82" spans="1:38" x14ac:dyDescent="0.25">
      <c r="A82" t="s">
        <v>391</v>
      </c>
      <c r="B82">
        <v>76</v>
      </c>
      <c r="C82" t="s">
        <v>657</v>
      </c>
      <c r="D82" t="s">
        <v>213</v>
      </c>
      <c r="E82" t="s">
        <v>367</v>
      </c>
      <c r="F82">
        <v>4</v>
      </c>
      <c r="G82">
        <v>513.4</v>
      </c>
      <c r="H82">
        <v>129.77000000000001</v>
      </c>
      <c r="I82">
        <v>128.68</v>
      </c>
      <c r="J82">
        <v>0</v>
      </c>
      <c r="K82">
        <v>0</v>
      </c>
      <c r="L82">
        <v>0</v>
      </c>
      <c r="M82">
        <v>124.35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130.6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130.19</v>
      </c>
      <c r="AK82">
        <v>513.4</v>
      </c>
      <c r="AL82">
        <v>76</v>
      </c>
    </row>
    <row r="83" spans="1:38" x14ac:dyDescent="0.25">
      <c r="A83" t="s">
        <v>391</v>
      </c>
      <c r="B83">
        <v>77</v>
      </c>
      <c r="C83" t="s">
        <v>601</v>
      </c>
      <c r="D83" t="s">
        <v>602</v>
      </c>
      <c r="E83" t="s">
        <v>603</v>
      </c>
      <c r="F83">
        <v>4</v>
      </c>
      <c r="G83">
        <v>512.73</v>
      </c>
      <c r="H83">
        <v>0</v>
      </c>
      <c r="I83">
        <v>129.96</v>
      </c>
      <c r="J83">
        <v>0</v>
      </c>
      <c r="K83">
        <v>0</v>
      </c>
      <c r="L83">
        <v>0</v>
      </c>
      <c r="M83">
        <v>126.66</v>
      </c>
      <c r="N83">
        <v>130.1</v>
      </c>
      <c r="O83">
        <v>0</v>
      </c>
      <c r="P83">
        <v>0</v>
      </c>
      <c r="Q83">
        <v>0</v>
      </c>
      <c r="R83">
        <v>126.01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130.03</v>
      </c>
      <c r="AK83">
        <v>512.73</v>
      </c>
      <c r="AL83">
        <v>77</v>
      </c>
    </row>
    <row r="84" spans="1:38" x14ac:dyDescent="0.25">
      <c r="A84" t="s">
        <v>392</v>
      </c>
      <c r="B84">
        <v>78</v>
      </c>
      <c r="C84" t="s">
        <v>329</v>
      </c>
      <c r="D84" t="s">
        <v>193</v>
      </c>
      <c r="E84" t="s">
        <v>373</v>
      </c>
      <c r="F84">
        <v>4</v>
      </c>
      <c r="G84">
        <v>509.7</v>
      </c>
      <c r="H84">
        <v>0</v>
      </c>
      <c r="I84">
        <v>127.32</v>
      </c>
      <c r="J84">
        <v>0</v>
      </c>
      <c r="K84">
        <v>0</v>
      </c>
      <c r="L84">
        <v>0</v>
      </c>
      <c r="M84">
        <v>0</v>
      </c>
      <c r="N84">
        <v>0</v>
      </c>
      <c r="O84">
        <v>130.59</v>
      </c>
      <c r="P84">
        <v>127.05</v>
      </c>
      <c r="Q84">
        <v>0</v>
      </c>
      <c r="R84">
        <v>124.74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128.96</v>
      </c>
      <c r="AK84">
        <v>509.7</v>
      </c>
      <c r="AL84">
        <v>78</v>
      </c>
    </row>
    <row r="85" spans="1:38" x14ac:dyDescent="0.25">
      <c r="A85" t="s">
        <v>391</v>
      </c>
      <c r="B85">
        <v>79</v>
      </c>
      <c r="C85" t="s">
        <v>83</v>
      </c>
      <c r="D85" t="s">
        <v>84</v>
      </c>
      <c r="E85" t="s">
        <v>367</v>
      </c>
      <c r="F85">
        <v>4</v>
      </c>
      <c r="G85">
        <v>509.56</v>
      </c>
      <c r="H85">
        <v>0</v>
      </c>
      <c r="I85">
        <v>0</v>
      </c>
      <c r="J85">
        <v>0</v>
      </c>
      <c r="K85">
        <v>130.72999999999999</v>
      </c>
      <c r="L85">
        <v>0</v>
      </c>
      <c r="M85">
        <v>0</v>
      </c>
      <c r="N85">
        <v>0</v>
      </c>
      <c r="O85">
        <v>0</v>
      </c>
      <c r="P85">
        <v>0</v>
      </c>
      <c r="Q85">
        <v>125.92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123.67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129.24</v>
      </c>
      <c r="AH85">
        <v>0</v>
      </c>
      <c r="AI85">
        <v>0</v>
      </c>
      <c r="AJ85">
        <v>129.99</v>
      </c>
      <c r="AK85">
        <v>509.56</v>
      </c>
      <c r="AL85">
        <v>79</v>
      </c>
    </row>
    <row r="86" spans="1:38" x14ac:dyDescent="0.25">
      <c r="A86" t="s">
        <v>391</v>
      </c>
      <c r="B86">
        <v>80</v>
      </c>
      <c r="C86" t="s">
        <v>501</v>
      </c>
      <c r="D86" t="s">
        <v>230</v>
      </c>
      <c r="E86" t="s">
        <v>658</v>
      </c>
      <c r="F86">
        <v>4</v>
      </c>
      <c r="G86">
        <v>503.54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100</v>
      </c>
      <c r="R86">
        <v>0</v>
      </c>
      <c r="S86">
        <v>132.55000000000001</v>
      </c>
      <c r="T86">
        <v>134.91999999999999</v>
      </c>
      <c r="U86">
        <v>0</v>
      </c>
      <c r="V86">
        <v>0</v>
      </c>
      <c r="W86">
        <v>0</v>
      </c>
      <c r="X86">
        <v>0</v>
      </c>
      <c r="Y86">
        <v>0</v>
      </c>
      <c r="Z86">
        <v>136.07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135.5</v>
      </c>
      <c r="AK86">
        <v>503.54</v>
      </c>
      <c r="AL86">
        <v>80</v>
      </c>
    </row>
    <row r="87" spans="1:38" x14ac:dyDescent="0.25">
      <c r="A87" t="s">
        <v>392</v>
      </c>
      <c r="B87">
        <v>81</v>
      </c>
      <c r="C87" t="s">
        <v>87</v>
      </c>
      <c r="D87" t="s">
        <v>202</v>
      </c>
      <c r="E87" t="s">
        <v>417</v>
      </c>
      <c r="F87">
        <v>4</v>
      </c>
      <c r="G87">
        <v>503.18</v>
      </c>
      <c r="H87">
        <v>0</v>
      </c>
      <c r="I87">
        <v>0</v>
      </c>
      <c r="J87">
        <v>0</v>
      </c>
      <c r="K87">
        <v>0</v>
      </c>
      <c r="L87">
        <v>126.72</v>
      </c>
      <c r="M87">
        <v>0</v>
      </c>
      <c r="N87">
        <v>126.62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121.03</v>
      </c>
      <c r="V87">
        <v>0</v>
      </c>
      <c r="W87">
        <v>0</v>
      </c>
      <c r="X87">
        <v>0</v>
      </c>
      <c r="Y87">
        <v>0</v>
      </c>
      <c r="Z87">
        <v>128.81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127.77</v>
      </c>
      <c r="AK87">
        <v>503.18</v>
      </c>
      <c r="AL87">
        <v>81</v>
      </c>
    </row>
    <row r="88" spans="1:38" x14ac:dyDescent="0.25">
      <c r="A88" t="s">
        <v>391</v>
      </c>
      <c r="B88">
        <v>82</v>
      </c>
      <c r="C88" t="s">
        <v>127</v>
      </c>
      <c r="D88" t="s">
        <v>246</v>
      </c>
      <c r="E88" t="s">
        <v>362</v>
      </c>
      <c r="F88">
        <v>4</v>
      </c>
      <c r="G88">
        <v>479.08</v>
      </c>
      <c r="H88">
        <v>0</v>
      </c>
      <c r="I88">
        <v>0</v>
      </c>
      <c r="J88">
        <v>0</v>
      </c>
      <c r="K88">
        <v>0</v>
      </c>
      <c r="L88">
        <v>0</v>
      </c>
      <c r="M88">
        <v>96.15</v>
      </c>
      <c r="N88">
        <v>0</v>
      </c>
      <c r="O88">
        <v>0</v>
      </c>
      <c r="P88">
        <v>127.54</v>
      </c>
      <c r="Q88">
        <v>0</v>
      </c>
      <c r="R88">
        <v>126.7</v>
      </c>
      <c r="S88">
        <v>0</v>
      </c>
      <c r="T88">
        <v>0</v>
      </c>
      <c r="U88">
        <v>0</v>
      </c>
      <c r="V88">
        <v>128.69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128.12</v>
      </c>
      <c r="AK88">
        <v>479.08</v>
      </c>
      <c r="AL88">
        <v>82</v>
      </c>
    </row>
    <row r="89" spans="1:38" x14ac:dyDescent="0.25">
      <c r="A89" t="s">
        <v>391</v>
      </c>
      <c r="B89">
        <v>83</v>
      </c>
      <c r="C89" t="s">
        <v>635</v>
      </c>
      <c r="D89" t="s">
        <v>636</v>
      </c>
      <c r="E89" t="s">
        <v>548</v>
      </c>
      <c r="F89">
        <v>4</v>
      </c>
      <c r="G89">
        <v>474.04</v>
      </c>
      <c r="H89">
        <v>130.53</v>
      </c>
      <c r="I89">
        <v>122.3</v>
      </c>
      <c r="J89">
        <v>0</v>
      </c>
      <c r="K89">
        <v>129.54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91.67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130.04</v>
      </c>
      <c r="AK89">
        <v>474.04</v>
      </c>
      <c r="AL89">
        <v>83</v>
      </c>
    </row>
    <row r="90" spans="1:38" x14ac:dyDescent="0.25">
      <c r="A90" t="s">
        <v>391</v>
      </c>
      <c r="B90">
        <v>84</v>
      </c>
      <c r="C90" t="s">
        <v>89</v>
      </c>
      <c r="D90" t="s">
        <v>90</v>
      </c>
      <c r="E90" t="s">
        <v>362</v>
      </c>
      <c r="F90">
        <v>4</v>
      </c>
      <c r="G90">
        <v>469.69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75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132.75</v>
      </c>
      <c r="AA90">
        <v>132.84</v>
      </c>
      <c r="AB90">
        <v>0</v>
      </c>
      <c r="AC90">
        <v>0</v>
      </c>
      <c r="AD90">
        <v>129.1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132.80000000000001</v>
      </c>
      <c r="AK90">
        <v>469.69</v>
      </c>
      <c r="AL90">
        <v>84</v>
      </c>
    </row>
    <row r="91" spans="1:38" x14ac:dyDescent="0.25">
      <c r="A91" t="s">
        <v>391</v>
      </c>
      <c r="B91">
        <v>85</v>
      </c>
      <c r="C91" t="s">
        <v>112</v>
      </c>
      <c r="D91" t="s">
        <v>493</v>
      </c>
      <c r="E91" t="s">
        <v>595</v>
      </c>
      <c r="F91">
        <v>4</v>
      </c>
      <c r="G91">
        <v>467.61</v>
      </c>
      <c r="H91">
        <v>0</v>
      </c>
      <c r="I91">
        <v>122.81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96.15</v>
      </c>
      <c r="T91">
        <v>122.48</v>
      </c>
      <c r="U91">
        <v>0</v>
      </c>
      <c r="V91">
        <v>126.17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124.49</v>
      </c>
      <c r="AK91">
        <v>467.61</v>
      </c>
      <c r="AL91">
        <v>85</v>
      </c>
    </row>
    <row r="92" spans="1:38" x14ac:dyDescent="0.25">
      <c r="A92" t="s">
        <v>391</v>
      </c>
      <c r="B92">
        <v>86</v>
      </c>
      <c r="C92" t="s">
        <v>47</v>
      </c>
      <c r="D92" t="s">
        <v>48</v>
      </c>
      <c r="E92" t="s">
        <v>365</v>
      </c>
      <c r="F92">
        <v>4</v>
      </c>
      <c r="G92">
        <v>464.55</v>
      </c>
      <c r="H92">
        <v>129.54</v>
      </c>
      <c r="I92">
        <v>0</v>
      </c>
      <c r="J92">
        <v>0</v>
      </c>
      <c r="K92">
        <v>0</v>
      </c>
      <c r="L92">
        <v>0</v>
      </c>
      <c r="M92">
        <v>0</v>
      </c>
      <c r="N92">
        <v>127.78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78.569999999999993</v>
      </c>
      <c r="AH92">
        <v>128.66</v>
      </c>
      <c r="AI92">
        <v>1</v>
      </c>
      <c r="AJ92">
        <v>128.66</v>
      </c>
      <c r="AK92">
        <v>464.55</v>
      </c>
      <c r="AL92">
        <v>86</v>
      </c>
    </row>
    <row r="93" spans="1:38" x14ac:dyDescent="0.25">
      <c r="A93" t="s">
        <v>391</v>
      </c>
      <c r="B93">
        <v>87</v>
      </c>
      <c r="C93" t="s">
        <v>905</v>
      </c>
      <c r="D93" t="s">
        <v>906</v>
      </c>
      <c r="E93" t="s">
        <v>367</v>
      </c>
      <c r="F93">
        <v>4</v>
      </c>
      <c r="G93">
        <v>456.59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112.45</v>
      </c>
      <c r="Z93">
        <v>0</v>
      </c>
      <c r="AA93">
        <v>0</v>
      </c>
      <c r="AB93">
        <v>0</v>
      </c>
      <c r="AC93">
        <v>0</v>
      </c>
      <c r="AD93">
        <v>95</v>
      </c>
      <c r="AE93">
        <v>132.36000000000001</v>
      </c>
      <c r="AF93">
        <v>116.78</v>
      </c>
      <c r="AG93">
        <v>0</v>
      </c>
      <c r="AH93">
        <v>0</v>
      </c>
      <c r="AI93">
        <v>0</v>
      </c>
      <c r="AJ93">
        <v>124.57</v>
      </c>
      <c r="AK93">
        <v>456.59</v>
      </c>
      <c r="AL93">
        <v>87</v>
      </c>
    </row>
    <row r="94" spans="1:38" x14ac:dyDescent="0.25">
      <c r="A94" t="s">
        <v>392</v>
      </c>
      <c r="B94">
        <v>88</v>
      </c>
      <c r="C94" t="s">
        <v>196</v>
      </c>
      <c r="D94" t="s">
        <v>197</v>
      </c>
      <c r="E94" t="s">
        <v>357</v>
      </c>
      <c r="F94">
        <v>4</v>
      </c>
      <c r="G94">
        <v>448.38</v>
      </c>
      <c r="H94">
        <v>0</v>
      </c>
      <c r="I94">
        <v>0</v>
      </c>
      <c r="J94">
        <v>127.9</v>
      </c>
      <c r="K94">
        <v>0</v>
      </c>
      <c r="L94">
        <v>128.28</v>
      </c>
      <c r="M94">
        <v>0</v>
      </c>
      <c r="N94">
        <v>0</v>
      </c>
      <c r="O94">
        <v>0</v>
      </c>
      <c r="P94">
        <v>127.91</v>
      </c>
      <c r="Q94">
        <v>64.290000000000006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128.1</v>
      </c>
      <c r="AK94">
        <v>448.38</v>
      </c>
      <c r="AL94">
        <v>88</v>
      </c>
    </row>
    <row r="95" spans="1:38" x14ac:dyDescent="0.25">
      <c r="A95" t="s">
        <v>391</v>
      </c>
      <c r="B95">
        <v>89</v>
      </c>
      <c r="C95" t="s">
        <v>860</v>
      </c>
      <c r="D95" t="s">
        <v>137</v>
      </c>
      <c r="E95" t="s">
        <v>363</v>
      </c>
      <c r="F95">
        <v>4</v>
      </c>
      <c r="G95">
        <v>436.9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67.86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110.71</v>
      </c>
      <c r="Z95">
        <v>0</v>
      </c>
      <c r="AA95">
        <v>126.25</v>
      </c>
      <c r="AB95">
        <v>0</v>
      </c>
      <c r="AC95">
        <v>0</v>
      </c>
      <c r="AD95">
        <v>0</v>
      </c>
      <c r="AE95">
        <v>132.08000000000001</v>
      </c>
      <c r="AF95">
        <v>0</v>
      </c>
      <c r="AG95">
        <v>0</v>
      </c>
      <c r="AH95">
        <v>0</v>
      </c>
      <c r="AI95">
        <v>0</v>
      </c>
      <c r="AJ95">
        <v>129.16999999999999</v>
      </c>
      <c r="AK95">
        <v>436.9</v>
      </c>
      <c r="AL95">
        <v>89</v>
      </c>
    </row>
    <row r="96" spans="1:38" x14ac:dyDescent="0.25">
      <c r="A96" t="s">
        <v>391</v>
      </c>
      <c r="B96">
        <v>90</v>
      </c>
      <c r="C96" t="s">
        <v>154</v>
      </c>
      <c r="D96" t="s">
        <v>25</v>
      </c>
      <c r="E96" t="s">
        <v>358</v>
      </c>
      <c r="F96">
        <v>4</v>
      </c>
      <c r="G96">
        <v>412.44</v>
      </c>
      <c r="H96">
        <v>0</v>
      </c>
      <c r="I96">
        <v>0</v>
      </c>
      <c r="J96">
        <v>0</v>
      </c>
      <c r="K96">
        <v>131.47</v>
      </c>
      <c r="L96">
        <v>0</v>
      </c>
      <c r="M96">
        <v>0</v>
      </c>
      <c r="N96">
        <v>126.49</v>
      </c>
      <c r="O96">
        <v>0</v>
      </c>
      <c r="P96">
        <v>0</v>
      </c>
      <c r="Q96">
        <v>0</v>
      </c>
      <c r="R96">
        <v>58.33</v>
      </c>
      <c r="S96">
        <v>96.15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128.97999999999999</v>
      </c>
      <c r="AK96">
        <v>412.44</v>
      </c>
      <c r="AL96">
        <v>90</v>
      </c>
    </row>
    <row r="97" spans="1:38" x14ac:dyDescent="0.25">
      <c r="A97" t="s">
        <v>391</v>
      </c>
      <c r="B97">
        <v>91</v>
      </c>
      <c r="C97" t="s">
        <v>257</v>
      </c>
      <c r="D97" t="s">
        <v>258</v>
      </c>
      <c r="E97" t="s">
        <v>367</v>
      </c>
      <c r="F97">
        <v>3</v>
      </c>
      <c r="G97">
        <v>408.2</v>
      </c>
      <c r="H97">
        <v>0</v>
      </c>
      <c r="I97">
        <v>0</v>
      </c>
      <c r="J97">
        <v>0</v>
      </c>
      <c r="K97">
        <v>0</v>
      </c>
      <c r="L97">
        <v>136.13</v>
      </c>
      <c r="M97">
        <v>135.71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136.36000000000001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136.25</v>
      </c>
      <c r="AK97">
        <v>408.2</v>
      </c>
      <c r="AL97">
        <v>91</v>
      </c>
    </row>
    <row r="98" spans="1:38" x14ac:dyDescent="0.25">
      <c r="A98" t="s">
        <v>711</v>
      </c>
      <c r="B98">
        <v>92</v>
      </c>
      <c r="C98" t="s">
        <v>882</v>
      </c>
      <c r="D98" t="s">
        <v>883</v>
      </c>
      <c r="E98" t="s">
        <v>368</v>
      </c>
      <c r="F98">
        <v>3</v>
      </c>
      <c r="G98">
        <v>407.86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135.29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137.4</v>
      </c>
      <c r="AG98">
        <v>135.16999999999999</v>
      </c>
      <c r="AH98">
        <v>0</v>
      </c>
      <c r="AI98">
        <v>0</v>
      </c>
      <c r="AJ98">
        <v>136.35</v>
      </c>
      <c r="AK98">
        <v>407.86</v>
      </c>
      <c r="AL98">
        <v>92</v>
      </c>
    </row>
    <row r="99" spans="1:38" x14ac:dyDescent="0.25">
      <c r="A99" t="s">
        <v>391</v>
      </c>
      <c r="B99">
        <v>93</v>
      </c>
      <c r="C99" t="s">
        <v>149</v>
      </c>
      <c r="D99" t="s">
        <v>62</v>
      </c>
      <c r="E99" t="s">
        <v>367</v>
      </c>
      <c r="F99">
        <v>3</v>
      </c>
      <c r="G99">
        <v>404.87</v>
      </c>
      <c r="H99">
        <v>0</v>
      </c>
      <c r="I99">
        <v>133.74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136.22999999999999</v>
      </c>
      <c r="V99">
        <v>134.9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135.57</v>
      </c>
      <c r="AK99">
        <v>404.87</v>
      </c>
      <c r="AL99">
        <v>93</v>
      </c>
    </row>
    <row r="100" spans="1:38" x14ac:dyDescent="0.25">
      <c r="A100" t="s">
        <v>391</v>
      </c>
      <c r="B100">
        <v>94</v>
      </c>
      <c r="C100" t="s">
        <v>80</v>
      </c>
      <c r="D100" t="s">
        <v>108</v>
      </c>
      <c r="E100" t="s">
        <v>362</v>
      </c>
      <c r="F100">
        <v>3</v>
      </c>
      <c r="G100">
        <v>400.66</v>
      </c>
      <c r="H100">
        <v>134.26</v>
      </c>
      <c r="I100">
        <v>132.33000000000001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134.07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134.16999999999999</v>
      </c>
      <c r="AK100">
        <v>400.66</v>
      </c>
      <c r="AL100">
        <v>94</v>
      </c>
    </row>
    <row r="101" spans="1:38" x14ac:dyDescent="0.25">
      <c r="A101" t="s">
        <v>391</v>
      </c>
      <c r="B101">
        <v>95</v>
      </c>
      <c r="C101" t="s">
        <v>152</v>
      </c>
      <c r="D101" t="s">
        <v>50</v>
      </c>
      <c r="E101" t="s">
        <v>357</v>
      </c>
      <c r="F101">
        <v>3</v>
      </c>
      <c r="G101">
        <v>398.7</v>
      </c>
      <c r="H101">
        <v>131.93</v>
      </c>
      <c r="I101">
        <v>132.88999999999999</v>
      </c>
      <c r="J101">
        <v>133.88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133.38999999999999</v>
      </c>
      <c r="AK101">
        <v>398.7</v>
      </c>
      <c r="AL101">
        <v>95</v>
      </c>
    </row>
    <row r="102" spans="1:38" x14ac:dyDescent="0.25">
      <c r="A102" t="s">
        <v>391</v>
      </c>
      <c r="B102">
        <v>96</v>
      </c>
      <c r="C102" t="s">
        <v>40</v>
      </c>
      <c r="D102" t="s">
        <v>41</v>
      </c>
      <c r="E102" t="s">
        <v>386</v>
      </c>
      <c r="F102">
        <v>3</v>
      </c>
      <c r="G102">
        <v>397.81</v>
      </c>
      <c r="H102">
        <v>0</v>
      </c>
      <c r="I102">
        <v>0</v>
      </c>
      <c r="J102">
        <v>0</v>
      </c>
      <c r="K102">
        <v>0</v>
      </c>
      <c r="L102">
        <v>133.78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130.69999999999999</v>
      </c>
      <c r="T102">
        <v>133.33000000000001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133.56</v>
      </c>
      <c r="AK102">
        <v>397.81</v>
      </c>
      <c r="AL102">
        <v>96</v>
      </c>
    </row>
    <row r="103" spans="1:38" x14ac:dyDescent="0.25">
      <c r="A103" t="s">
        <v>391</v>
      </c>
      <c r="B103">
        <v>97</v>
      </c>
      <c r="C103" t="s">
        <v>653</v>
      </c>
      <c r="D103" t="s">
        <v>659</v>
      </c>
      <c r="E103" t="s">
        <v>362</v>
      </c>
      <c r="F103">
        <v>3</v>
      </c>
      <c r="G103">
        <v>397.75</v>
      </c>
      <c r="H103">
        <v>133.59</v>
      </c>
      <c r="I103">
        <v>131.85</v>
      </c>
      <c r="J103">
        <v>0</v>
      </c>
      <c r="K103">
        <v>0</v>
      </c>
      <c r="L103">
        <v>0</v>
      </c>
      <c r="M103">
        <v>132.31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132.94999999999999</v>
      </c>
      <c r="AK103">
        <v>397.75</v>
      </c>
      <c r="AL103">
        <v>97</v>
      </c>
    </row>
    <row r="104" spans="1:38" x14ac:dyDescent="0.25">
      <c r="A104" t="s">
        <v>391</v>
      </c>
      <c r="B104">
        <v>98</v>
      </c>
      <c r="C104" t="s">
        <v>725</v>
      </c>
      <c r="D104" t="s">
        <v>726</v>
      </c>
      <c r="E104" t="s">
        <v>362</v>
      </c>
      <c r="F104">
        <v>3</v>
      </c>
      <c r="G104">
        <v>397.4</v>
      </c>
      <c r="H104">
        <v>0</v>
      </c>
      <c r="I104">
        <v>0</v>
      </c>
      <c r="J104">
        <v>132.09</v>
      </c>
      <c r="K104">
        <v>133.04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132.27000000000001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132.66</v>
      </c>
      <c r="AK104">
        <v>397.4</v>
      </c>
      <c r="AL104">
        <v>98</v>
      </c>
    </row>
    <row r="105" spans="1:38" x14ac:dyDescent="0.25">
      <c r="A105" t="s">
        <v>391</v>
      </c>
      <c r="B105">
        <v>99</v>
      </c>
      <c r="C105" t="s">
        <v>271</v>
      </c>
      <c r="D105" t="s">
        <v>35</v>
      </c>
      <c r="E105" t="s">
        <v>417</v>
      </c>
      <c r="F105">
        <v>3</v>
      </c>
      <c r="G105">
        <v>397.2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131.77000000000001</v>
      </c>
      <c r="X105">
        <v>0</v>
      </c>
      <c r="Y105">
        <v>0</v>
      </c>
      <c r="Z105">
        <v>0</v>
      </c>
      <c r="AA105">
        <v>133.80000000000001</v>
      </c>
      <c r="AB105">
        <v>0</v>
      </c>
      <c r="AC105">
        <v>131.63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132.79</v>
      </c>
      <c r="AK105">
        <v>397.2</v>
      </c>
      <c r="AL105">
        <v>99</v>
      </c>
    </row>
    <row r="106" spans="1:38" x14ac:dyDescent="0.25">
      <c r="A106" t="s">
        <v>391</v>
      </c>
      <c r="B106">
        <v>100</v>
      </c>
      <c r="C106" t="s">
        <v>727</v>
      </c>
      <c r="D106" t="s">
        <v>728</v>
      </c>
      <c r="F106">
        <v>3</v>
      </c>
      <c r="G106">
        <v>396.53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130.27000000000001</v>
      </c>
      <c r="T106">
        <v>132.66999999999999</v>
      </c>
      <c r="U106">
        <v>0</v>
      </c>
      <c r="V106">
        <v>133.59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133.13</v>
      </c>
      <c r="AK106">
        <v>396.53</v>
      </c>
      <c r="AL106">
        <v>100</v>
      </c>
    </row>
    <row r="107" spans="1:38" x14ac:dyDescent="0.25">
      <c r="A107" t="s">
        <v>391</v>
      </c>
      <c r="B107">
        <v>101</v>
      </c>
      <c r="C107" t="s">
        <v>453</v>
      </c>
      <c r="D107" t="s">
        <v>294</v>
      </c>
      <c r="E107" t="s">
        <v>368</v>
      </c>
      <c r="F107">
        <v>3</v>
      </c>
      <c r="G107">
        <v>396.21</v>
      </c>
      <c r="H107">
        <v>0</v>
      </c>
      <c r="I107">
        <v>0</v>
      </c>
      <c r="J107">
        <v>0</v>
      </c>
      <c r="K107">
        <v>132.79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130.35</v>
      </c>
      <c r="W107">
        <v>133.07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132.93</v>
      </c>
      <c r="AK107">
        <v>396.21</v>
      </c>
      <c r="AL107">
        <v>101</v>
      </c>
    </row>
    <row r="108" spans="1:38" x14ac:dyDescent="0.25">
      <c r="A108" t="s">
        <v>391</v>
      </c>
      <c r="B108">
        <v>102</v>
      </c>
      <c r="C108" t="s">
        <v>583</v>
      </c>
      <c r="D108" t="s">
        <v>45</v>
      </c>
      <c r="E108" t="s">
        <v>373</v>
      </c>
      <c r="F108">
        <v>3</v>
      </c>
      <c r="G108">
        <v>396.11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132.9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132.13</v>
      </c>
      <c r="T108">
        <v>0</v>
      </c>
      <c r="U108">
        <v>131.08000000000001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132.52000000000001</v>
      </c>
      <c r="AK108">
        <v>396.11</v>
      </c>
      <c r="AL108">
        <v>102</v>
      </c>
    </row>
    <row r="109" spans="1:38" x14ac:dyDescent="0.25">
      <c r="A109" t="s">
        <v>391</v>
      </c>
      <c r="B109">
        <v>103</v>
      </c>
      <c r="C109" t="s">
        <v>730</v>
      </c>
      <c r="D109" t="s">
        <v>79</v>
      </c>
      <c r="E109" t="s">
        <v>362</v>
      </c>
      <c r="F109">
        <v>3</v>
      </c>
      <c r="G109">
        <v>390.98</v>
      </c>
      <c r="H109">
        <v>0</v>
      </c>
      <c r="I109">
        <v>0</v>
      </c>
      <c r="J109">
        <v>132.75</v>
      </c>
      <c r="K109">
        <v>128.96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129.27000000000001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131.01</v>
      </c>
      <c r="AK109">
        <v>390.98</v>
      </c>
      <c r="AL109">
        <v>103</v>
      </c>
    </row>
    <row r="110" spans="1:38" x14ac:dyDescent="0.25">
      <c r="A110" t="s">
        <v>392</v>
      </c>
      <c r="B110">
        <v>104</v>
      </c>
      <c r="C110" t="s">
        <v>478</v>
      </c>
      <c r="D110" t="s">
        <v>492</v>
      </c>
      <c r="E110" t="s">
        <v>367</v>
      </c>
      <c r="F110">
        <v>3</v>
      </c>
      <c r="G110">
        <v>390.23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131.36000000000001</v>
      </c>
      <c r="Q110">
        <v>129.69999999999999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129.16999999999999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130.53</v>
      </c>
      <c r="AK110">
        <v>390.23</v>
      </c>
      <c r="AL110">
        <v>104</v>
      </c>
    </row>
    <row r="111" spans="1:38" x14ac:dyDescent="0.25">
      <c r="A111" t="s">
        <v>391</v>
      </c>
      <c r="B111">
        <v>105</v>
      </c>
      <c r="C111" t="s">
        <v>251</v>
      </c>
      <c r="D111" t="s">
        <v>252</v>
      </c>
      <c r="E111" t="s">
        <v>368</v>
      </c>
      <c r="F111">
        <v>3</v>
      </c>
      <c r="G111">
        <v>388.08</v>
      </c>
      <c r="H111">
        <v>130.46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127.41</v>
      </c>
      <c r="W111">
        <v>130.21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130.34</v>
      </c>
      <c r="AK111">
        <v>388.08</v>
      </c>
      <c r="AL111">
        <v>105</v>
      </c>
    </row>
    <row r="112" spans="1:38" x14ac:dyDescent="0.25">
      <c r="A112" t="s">
        <v>392</v>
      </c>
      <c r="B112">
        <v>106</v>
      </c>
      <c r="C112" t="s">
        <v>182</v>
      </c>
      <c r="D112" t="s">
        <v>415</v>
      </c>
      <c r="E112" t="s">
        <v>387</v>
      </c>
      <c r="F112">
        <v>3</v>
      </c>
      <c r="G112">
        <v>387.64</v>
      </c>
      <c r="H112">
        <v>0</v>
      </c>
      <c r="I112">
        <v>0</v>
      </c>
      <c r="J112">
        <v>0</v>
      </c>
      <c r="K112">
        <v>132.16999999999999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126.14</v>
      </c>
      <c r="X112">
        <v>129.33000000000001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130.75</v>
      </c>
      <c r="AK112">
        <v>387.64</v>
      </c>
      <c r="AL112">
        <v>106</v>
      </c>
    </row>
    <row r="113" spans="1:38" x14ac:dyDescent="0.25">
      <c r="A113" t="s">
        <v>392</v>
      </c>
      <c r="B113">
        <v>107</v>
      </c>
      <c r="C113" t="s">
        <v>794</v>
      </c>
      <c r="D113" t="s">
        <v>795</v>
      </c>
      <c r="E113" t="s">
        <v>380</v>
      </c>
      <c r="F113">
        <v>3</v>
      </c>
      <c r="G113">
        <v>386.52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128.66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128.41</v>
      </c>
      <c r="AC113">
        <v>129.44999999999999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129.06</v>
      </c>
      <c r="AK113">
        <v>386.52</v>
      </c>
      <c r="AL113">
        <v>107</v>
      </c>
    </row>
    <row r="114" spans="1:38" x14ac:dyDescent="0.25">
      <c r="A114" t="s">
        <v>391</v>
      </c>
      <c r="B114">
        <v>108</v>
      </c>
      <c r="C114" t="s">
        <v>15</v>
      </c>
      <c r="D114" t="s">
        <v>76</v>
      </c>
      <c r="F114">
        <v>3</v>
      </c>
      <c r="G114">
        <v>383.74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127.15</v>
      </c>
      <c r="Q114">
        <v>0</v>
      </c>
      <c r="R114">
        <v>0</v>
      </c>
      <c r="S114">
        <v>0</v>
      </c>
      <c r="T114">
        <v>0</v>
      </c>
      <c r="U114">
        <v>127.32</v>
      </c>
      <c r="V114">
        <v>129.27000000000001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128.30000000000001</v>
      </c>
      <c r="AK114">
        <v>383.74</v>
      </c>
      <c r="AL114">
        <v>108</v>
      </c>
    </row>
    <row r="115" spans="1:38" x14ac:dyDescent="0.25">
      <c r="A115" t="s">
        <v>392</v>
      </c>
      <c r="B115">
        <v>109</v>
      </c>
      <c r="C115" t="s">
        <v>266</v>
      </c>
      <c r="D115" t="s">
        <v>428</v>
      </c>
      <c r="E115" t="s">
        <v>362</v>
      </c>
      <c r="F115">
        <v>3</v>
      </c>
      <c r="G115">
        <v>382.92</v>
      </c>
      <c r="H115">
        <v>0</v>
      </c>
      <c r="I115">
        <v>122.8</v>
      </c>
      <c r="J115">
        <v>130.38</v>
      </c>
      <c r="K115">
        <v>0</v>
      </c>
      <c r="L115">
        <v>0</v>
      </c>
      <c r="M115">
        <v>0</v>
      </c>
      <c r="N115">
        <v>0</v>
      </c>
      <c r="O115">
        <v>129.74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130.06</v>
      </c>
      <c r="AK115">
        <v>382.92</v>
      </c>
      <c r="AL115">
        <v>109</v>
      </c>
    </row>
    <row r="116" spans="1:38" x14ac:dyDescent="0.25">
      <c r="A116" t="s">
        <v>391</v>
      </c>
      <c r="B116">
        <v>110</v>
      </c>
      <c r="C116" t="s">
        <v>507</v>
      </c>
      <c r="D116" t="s">
        <v>194</v>
      </c>
      <c r="E116" t="s">
        <v>359</v>
      </c>
      <c r="F116">
        <v>3</v>
      </c>
      <c r="G116">
        <v>382.33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124.28</v>
      </c>
      <c r="P116">
        <v>126.57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131.47999999999999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129.03</v>
      </c>
      <c r="AK116">
        <v>382.33</v>
      </c>
      <c r="AL116">
        <v>110</v>
      </c>
    </row>
    <row r="117" spans="1:38" x14ac:dyDescent="0.25">
      <c r="A117" t="s">
        <v>391</v>
      </c>
      <c r="B117">
        <v>111</v>
      </c>
      <c r="C117" t="s">
        <v>95</v>
      </c>
      <c r="D117" t="s">
        <v>96</v>
      </c>
      <c r="E117" t="s">
        <v>390</v>
      </c>
      <c r="F117">
        <v>3</v>
      </c>
      <c r="G117">
        <v>381.88</v>
      </c>
      <c r="H117">
        <v>0</v>
      </c>
      <c r="I117">
        <v>125.5</v>
      </c>
      <c r="J117">
        <v>0</v>
      </c>
      <c r="K117">
        <v>0</v>
      </c>
      <c r="L117">
        <v>0</v>
      </c>
      <c r="M117">
        <v>0</v>
      </c>
      <c r="N117">
        <v>127.24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129.13999999999999</v>
      </c>
      <c r="AG117">
        <v>0</v>
      </c>
      <c r="AH117">
        <v>0</v>
      </c>
      <c r="AI117">
        <v>0</v>
      </c>
      <c r="AJ117">
        <v>128.19</v>
      </c>
      <c r="AK117">
        <v>381.88</v>
      </c>
      <c r="AL117">
        <v>111</v>
      </c>
    </row>
    <row r="118" spans="1:38" x14ac:dyDescent="0.25">
      <c r="A118" t="s">
        <v>391</v>
      </c>
      <c r="B118">
        <v>112</v>
      </c>
      <c r="C118" t="s">
        <v>593</v>
      </c>
      <c r="D118" t="s">
        <v>166</v>
      </c>
      <c r="E118" t="s">
        <v>594</v>
      </c>
      <c r="F118">
        <v>3</v>
      </c>
      <c r="G118">
        <v>376.37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125.6</v>
      </c>
      <c r="V118">
        <v>0</v>
      </c>
      <c r="W118">
        <v>125.49</v>
      </c>
      <c r="X118">
        <v>0</v>
      </c>
      <c r="Y118">
        <v>125.28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125.55</v>
      </c>
      <c r="AK118">
        <v>376.37</v>
      </c>
      <c r="AL118">
        <v>112</v>
      </c>
    </row>
    <row r="119" spans="1:38" x14ac:dyDescent="0.25">
      <c r="A119" t="s">
        <v>391</v>
      </c>
      <c r="B119">
        <v>113</v>
      </c>
      <c r="C119" t="s">
        <v>123</v>
      </c>
      <c r="D119" t="s">
        <v>50</v>
      </c>
      <c r="E119" t="s">
        <v>357</v>
      </c>
      <c r="F119">
        <v>3</v>
      </c>
      <c r="G119">
        <v>375.91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124.11</v>
      </c>
      <c r="Q119">
        <v>0</v>
      </c>
      <c r="R119">
        <v>0</v>
      </c>
      <c r="S119">
        <v>124.04</v>
      </c>
      <c r="T119">
        <v>0</v>
      </c>
      <c r="U119">
        <v>0</v>
      </c>
      <c r="V119">
        <v>0</v>
      </c>
      <c r="W119">
        <v>0</v>
      </c>
      <c r="X119">
        <v>127.76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125.94</v>
      </c>
      <c r="AK119">
        <v>375.91</v>
      </c>
      <c r="AL119">
        <v>113</v>
      </c>
    </row>
    <row r="120" spans="1:38" x14ac:dyDescent="0.25">
      <c r="A120" t="s">
        <v>391</v>
      </c>
      <c r="B120">
        <v>114</v>
      </c>
      <c r="C120" t="s">
        <v>51</v>
      </c>
      <c r="D120" t="s">
        <v>111</v>
      </c>
      <c r="E120" t="s">
        <v>421</v>
      </c>
      <c r="F120">
        <v>3</v>
      </c>
      <c r="G120">
        <v>374.59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122.75</v>
      </c>
      <c r="AC120">
        <v>127.04</v>
      </c>
      <c r="AD120">
        <v>124.8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125.92</v>
      </c>
      <c r="AK120">
        <v>374.59</v>
      </c>
      <c r="AL120">
        <v>114</v>
      </c>
    </row>
    <row r="121" spans="1:38" x14ac:dyDescent="0.25">
      <c r="A121" t="s">
        <v>391</v>
      </c>
      <c r="B121">
        <v>115</v>
      </c>
      <c r="C121" t="s">
        <v>528</v>
      </c>
      <c r="D121" t="s">
        <v>731</v>
      </c>
      <c r="E121" t="s">
        <v>374</v>
      </c>
      <c r="F121">
        <v>3</v>
      </c>
      <c r="G121">
        <v>374.25</v>
      </c>
      <c r="H121">
        <v>0</v>
      </c>
      <c r="I121">
        <v>0</v>
      </c>
      <c r="J121">
        <v>123.27</v>
      </c>
      <c r="K121">
        <v>0</v>
      </c>
      <c r="L121">
        <v>122.65</v>
      </c>
      <c r="M121">
        <v>0</v>
      </c>
      <c r="N121">
        <v>0</v>
      </c>
      <c r="O121">
        <v>128.33000000000001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125.8</v>
      </c>
      <c r="AK121">
        <v>374.25</v>
      </c>
      <c r="AL121">
        <v>115</v>
      </c>
    </row>
    <row r="122" spans="1:38" x14ac:dyDescent="0.25">
      <c r="A122" t="s">
        <v>392</v>
      </c>
      <c r="B122">
        <v>116</v>
      </c>
      <c r="C122" t="s">
        <v>116</v>
      </c>
      <c r="D122" t="s">
        <v>117</v>
      </c>
      <c r="E122" t="s">
        <v>358</v>
      </c>
      <c r="F122">
        <v>3</v>
      </c>
      <c r="G122">
        <v>372.97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117.22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132.93</v>
      </c>
      <c r="AF122">
        <v>122.82</v>
      </c>
      <c r="AG122">
        <v>0</v>
      </c>
      <c r="AH122">
        <v>0</v>
      </c>
      <c r="AI122">
        <v>0</v>
      </c>
      <c r="AJ122">
        <v>127.88</v>
      </c>
      <c r="AK122">
        <v>372.97</v>
      </c>
      <c r="AL122">
        <v>116</v>
      </c>
    </row>
    <row r="123" spans="1:38" x14ac:dyDescent="0.25">
      <c r="A123" t="s">
        <v>392</v>
      </c>
      <c r="B123">
        <v>117</v>
      </c>
      <c r="C123" t="s">
        <v>302</v>
      </c>
      <c r="D123" t="s">
        <v>303</v>
      </c>
      <c r="E123" t="s">
        <v>417</v>
      </c>
      <c r="F123">
        <v>3</v>
      </c>
      <c r="G123">
        <v>371.5</v>
      </c>
      <c r="H123">
        <v>0</v>
      </c>
      <c r="I123">
        <v>0</v>
      </c>
      <c r="J123">
        <v>125.43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124.59</v>
      </c>
      <c r="V123">
        <v>121.48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125.01</v>
      </c>
      <c r="AK123">
        <v>371.5</v>
      </c>
      <c r="AL123">
        <v>117</v>
      </c>
    </row>
    <row r="124" spans="1:38" x14ac:dyDescent="0.25">
      <c r="A124" t="s">
        <v>392</v>
      </c>
      <c r="B124">
        <v>118</v>
      </c>
      <c r="C124" t="s">
        <v>334</v>
      </c>
      <c r="D124" t="s">
        <v>589</v>
      </c>
      <c r="E124" t="s">
        <v>358</v>
      </c>
      <c r="F124">
        <v>3</v>
      </c>
      <c r="G124">
        <v>368.64</v>
      </c>
      <c r="H124">
        <v>0</v>
      </c>
      <c r="I124">
        <v>121.12</v>
      </c>
      <c r="J124">
        <v>0</v>
      </c>
      <c r="K124">
        <v>124.64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122.88</v>
      </c>
      <c r="AI124">
        <v>1</v>
      </c>
      <c r="AJ124">
        <v>122.88</v>
      </c>
      <c r="AK124">
        <v>368.64</v>
      </c>
      <c r="AL124">
        <v>118</v>
      </c>
    </row>
    <row r="125" spans="1:38" x14ac:dyDescent="0.25">
      <c r="A125" t="s">
        <v>391</v>
      </c>
      <c r="B125">
        <v>119</v>
      </c>
      <c r="C125" t="s">
        <v>82</v>
      </c>
      <c r="D125" t="s">
        <v>177</v>
      </c>
      <c r="E125" t="s">
        <v>579</v>
      </c>
      <c r="F125">
        <v>3</v>
      </c>
      <c r="G125">
        <v>366.73</v>
      </c>
      <c r="H125">
        <v>0</v>
      </c>
      <c r="I125">
        <v>0</v>
      </c>
      <c r="J125">
        <v>127.38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111.21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128.13999999999999</v>
      </c>
      <c r="AH125">
        <v>0</v>
      </c>
      <c r="AI125">
        <v>0</v>
      </c>
      <c r="AJ125">
        <v>127.76</v>
      </c>
      <c r="AK125">
        <v>366.73</v>
      </c>
      <c r="AL125">
        <v>119</v>
      </c>
    </row>
    <row r="126" spans="1:38" x14ac:dyDescent="0.25">
      <c r="A126" t="s">
        <v>391</v>
      </c>
      <c r="B126">
        <v>120</v>
      </c>
      <c r="C126" t="s">
        <v>618</v>
      </c>
      <c r="D126" t="s">
        <v>207</v>
      </c>
      <c r="E126" t="s">
        <v>619</v>
      </c>
      <c r="F126">
        <v>3</v>
      </c>
      <c r="G126">
        <v>364.18</v>
      </c>
      <c r="H126">
        <v>0</v>
      </c>
      <c r="I126">
        <v>0</v>
      </c>
      <c r="J126">
        <v>0</v>
      </c>
      <c r="K126">
        <v>127.23</v>
      </c>
      <c r="L126">
        <v>124.04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112.91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125.64</v>
      </c>
      <c r="AK126">
        <v>364.18</v>
      </c>
      <c r="AL126">
        <v>120</v>
      </c>
    </row>
    <row r="127" spans="1:38" x14ac:dyDescent="0.25">
      <c r="A127" t="s">
        <v>391</v>
      </c>
      <c r="B127">
        <v>121</v>
      </c>
      <c r="C127" t="s">
        <v>520</v>
      </c>
      <c r="D127" t="s">
        <v>172</v>
      </c>
      <c r="E127" t="s">
        <v>367</v>
      </c>
      <c r="F127">
        <v>3</v>
      </c>
      <c r="G127">
        <v>363.33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133.37</v>
      </c>
      <c r="P127">
        <v>133.53</v>
      </c>
      <c r="Q127">
        <v>96.43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133.44999999999999</v>
      </c>
      <c r="AK127">
        <v>363.33</v>
      </c>
      <c r="AL127">
        <v>121</v>
      </c>
    </row>
    <row r="128" spans="1:38" x14ac:dyDescent="0.25">
      <c r="A128" t="s">
        <v>392</v>
      </c>
      <c r="B128">
        <v>122</v>
      </c>
      <c r="C128" t="s">
        <v>732</v>
      </c>
      <c r="D128" t="s">
        <v>733</v>
      </c>
      <c r="E128" t="s">
        <v>457</v>
      </c>
      <c r="F128">
        <v>3</v>
      </c>
      <c r="G128">
        <v>362.23</v>
      </c>
      <c r="H128">
        <v>0</v>
      </c>
      <c r="I128">
        <v>100</v>
      </c>
      <c r="J128">
        <v>0</v>
      </c>
      <c r="K128">
        <v>132.61000000000001</v>
      </c>
      <c r="L128">
        <v>0</v>
      </c>
      <c r="M128">
        <v>129.62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131.12</v>
      </c>
      <c r="AK128">
        <v>362.23</v>
      </c>
      <c r="AL128">
        <v>122</v>
      </c>
    </row>
    <row r="129" spans="1:38" x14ac:dyDescent="0.25">
      <c r="A129" t="s">
        <v>391</v>
      </c>
      <c r="B129">
        <v>123</v>
      </c>
      <c r="C129" t="s">
        <v>427</v>
      </c>
      <c r="D129" t="s">
        <v>166</v>
      </c>
      <c r="E129" t="s">
        <v>368</v>
      </c>
      <c r="F129">
        <v>3</v>
      </c>
      <c r="G129">
        <v>359.42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131.22</v>
      </c>
      <c r="Q129">
        <v>0</v>
      </c>
      <c r="R129">
        <v>0</v>
      </c>
      <c r="S129">
        <v>96.15</v>
      </c>
      <c r="T129">
        <v>0</v>
      </c>
      <c r="U129">
        <v>132.05000000000001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131.63999999999999</v>
      </c>
      <c r="AK129">
        <v>359.42</v>
      </c>
      <c r="AL129">
        <v>123</v>
      </c>
    </row>
    <row r="130" spans="1:38" x14ac:dyDescent="0.25">
      <c r="A130" t="s">
        <v>391</v>
      </c>
      <c r="B130">
        <v>124</v>
      </c>
      <c r="C130" t="s">
        <v>681</v>
      </c>
      <c r="D130" t="s">
        <v>181</v>
      </c>
      <c r="E130" t="s">
        <v>368</v>
      </c>
      <c r="F130">
        <v>3</v>
      </c>
      <c r="G130">
        <v>358.31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116.47</v>
      </c>
      <c r="T130">
        <v>121.64</v>
      </c>
      <c r="U130">
        <v>0</v>
      </c>
      <c r="V130">
        <v>120.2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120.92</v>
      </c>
      <c r="AK130">
        <v>358.31</v>
      </c>
      <c r="AL130">
        <v>124</v>
      </c>
    </row>
    <row r="131" spans="1:38" x14ac:dyDescent="0.25">
      <c r="A131" t="s">
        <v>391</v>
      </c>
      <c r="B131">
        <v>125</v>
      </c>
      <c r="C131" t="s">
        <v>253</v>
      </c>
      <c r="D131" t="s">
        <v>254</v>
      </c>
      <c r="E131" t="s">
        <v>362</v>
      </c>
      <c r="F131">
        <v>3</v>
      </c>
      <c r="G131">
        <v>355</v>
      </c>
      <c r="H131">
        <v>0</v>
      </c>
      <c r="I131">
        <v>130.87</v>
      </c>
      <c r="J131">
        <v>0</v>
      </c>
      <c r="K131">
        <v>0</v>
      </c>
      <c r="L131">
        <v>94.44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129.69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130.28</v>
      </c>
      <c r="AK131">
        <v>355</v>
      </c>
      <c r="AL131">
        <v>125</v>
      </c>
    </row>
    <row r="132" spans="1:38" x14ac:dyDescent="0.25">
      <c r="A132" t="s">
        <v>391</v>
      </c>
      <c r="B132">
        <v>126</v>
      </c>
      <c r="C132" t="s">
        <v>104</v>
      </c>
      <c r="D132" t="s">
        <v>734</v>
      </c>
      <c r="E132" t="s">
        <v>386</v>
      </c>
      <c r="F132">
        <v>3</v>
      </c>
      <c r="G132">
        <v>347.05</v>
      </c>
      <c r="H132">
        <v>0</v>
      </c>
      <c r="I132">
        <v>113.86</v>
      </c>
      <c r="J132">
        <v>113.41</v>
      </c>
      <c r="K132">
        <v>0</v>
      </c>
      <c r="L132">
        <v>0</v>
      </c>
      <c r="M132">
        <v>0</v>
      </c>
      <c r="N132">
        <v>119.78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116.82</v>
      </c>
      <c r="AK132">
        <v>347.05</v>
      </c>
      <c r="AL132">
        <v>126</v>
      </c>
    </row>
    <row r="133" spans="1:38" x14ac:dyDescent="0.25">
      <c r="A133" t="s">
        <v>391</v>
      </c>
      <c r="B133">
        <v>127</v>
      </c>
      <c r="C133" t="s">
        <v>735</v>
      </c>
      <c r="D133" t="s">
        <v>157</v>
      </c>
      <c r="E133" t="s">
        <v>357</v>
      </c>
      <c r="F133">
        <v>3</v>
      </c>
      <c r="G133">
        <v>343.76</v>
      </c>
      <c r="H133">
        <v>0</v>
      </c>
      <c r="I133">
        <v>0</v>
      </c>
      <c r="J133">
        <v>117.3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105.71</v>
      </c>
      <c r="R133">
        <v>120.75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119.03</v>
      </c>
      <c r="AK133">
        <v>343.76</v>
      </c>
      <c r="AL133">
        <v>127</v>
      </c>
    </row>
    <row r="134" spans="1:38" x14ac:dyDescent="0.25">
      <c r="A134" t="s">
        <v>391</v>
      </c>
      <c r="B134">
        <v>128</v>
      </c>
      <c r="C134" t="s">
        <v>236</v>
      </c>
      <c r="D134" t="s">
        <v>99</v>
      </c>
      <c r="F134">
        <v>3</v>
      </c>
      <c r="G134">
        <v>311.52</v>
      </c>
      <c r="H134">
        <v>125.49</v>
      </c>
      <c r="I134">
        <v>127.7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58.33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126.6</v>
      </c>
      <c r="AK134">
        <v>311.52</v>
      </c>
      <c r="AL134">
        <v>128</v>
      </c>
    </row>
    <row r="135" spans="1:38" x14ac:dyDescent="0.25">
      <c r="A135" t="s">
        <v>391</v>
      </c>
      <c r="B135">
        <v>129</v>
      </c>
      <c r="C135" t="s">
        <v>736</v>
      </c>
      <c r="D135" t="s">
        <v>737</v>
      </c>
      <c r="E135" t="s">
        <v>738</v>
      </c>
      <c r="F135">
        <v>3</v>
      </c>
      <c r="G135">
        <v>306.95999999999998</v>
      </c>
      <c r="H135">
        <v>87.5</v>
      </c>
      <c r="I135">
        <v>0</v>
      </c>
      <c r="J135">
        <v>94.44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125.02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109.73</v>
      </c>
      <c r="AK135">
        <v>306.95999999999998</v>
      </c>
      <c r="AL135">
        <v>129</v>
      </c>
    </row>
    <row r="136" spans="1:38" x14ac:dyDescent="0.25">
      <c r="A136" t="s">
        <v>392</v>
      </c>
      <c r="B136">
        <v>130</v>
      </c>
      <c r="C136" t="s">
        <v>652</v>
      </c>
      <c r="D136" t="s">
        <v>667</v>
      </c>
      <c r="E136" t="s">
        <v>668</v>
      </c>
      <c r="F136">
        <v>3</v>
      </c>
      <c r="G136">
        <v>306.38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100</v>
      </c>
      <c r="T136">
        <v>0</v>
      </c>
      <c r="U136">
        <v>0</v>
      </c>
      <c r="V136">
        <v>0</v>
      </c>
      <c r="W136">
        <v>82.14</v>
      </c>
      <c r="X136">
        <v>0</v>
      </c>
      <c r="Y136">
        <v>0</v>
      </c>
      <c r="Z136">
        <v>124.24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112.12</v>
      </c>
      <c r="AK136">
        <v>306.38</v>
      </c>
      <c r="AL136">
        <v>130</v>
      </c>
    </row>
    <row r="137" spans="1:38" x14ac:dyDescent="0.25">
      <c r="A137" t="s">
        <v>392</v>
      </c>
      <c r="B137">
        <v>131</v>
      </c>
      <c r="C137" t="s">
        <v>735</v>
      </c>
      <c r="D137" t="s">
        <v>739</v>
      </c>
      <c r="E137" t="s">
        <v>357</v>
      </c>
      <c r="F137">
        <v>3</v>
      </c>
      <c r="G137">
        <v>299.87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92.86</v>
      </c>
      <c r="R137">
        <v>118.55</v>
      </c>
      <c r="S137">
        <v>88.46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105.71</v>
      </c>
      <c r="AK137">
        <v>299.87</v>
      </c>
      <c r="AL137">
        <v>131</v>
      </c>
    </row>
    <row r="138" spans="1:38" x14ac:dyDescent="0.25">
      <c r="A138" t="s">
        <v>391</v>
      </c>
      <c r="B138">
        <v>132</v>
      </c>
      <c r="C138" t="s">
        <v>740</v>
      </c>
      <c r="D138" t="s">
        <v>212</v>
      </c>
      <c r="E138" t="s">
        <v>741</v>
      </c>
      <c r="F138">
        <v>3</v>
      </c>
      <c r="G138">
        <v>291.08999999999997</v>
      </c>
      <c r="H138">
        <v>0</v>
      </c>
      <c r="I138">
        <v>0</v>
      </c>
      <c r="J138">
        <v>0</v>
      </c>
      <c r="K138">
        <v>0</v>
      </c>
      <c r="L138">
        <v>72.22</v>
      </c>
      <c r="M138">
        <v>0</v>
      </c>
      <c r="N138">
        <v>130.41</v>
      </c>
      <c r="O138">
        <v>0</v>
      </c>
      <c r="P138">
        <v>0</v>
      </c>
      <c r="Q138">
        <v>0</v>
      </c>
      <c r="R138">
        <v>0</v>
      </c>
      <c r="S138">
        <v>88.46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109.44</v>
      </c>
      <c r="AK138">
        <v>291.08999999999997</v>
      </c>
      <c r="AL138">
        <v>132</v>
      </c>
    </row>
    <row r="139" spans="1:38" x14ac:dyDescent="0.25">
      <c r="A139" t="s">
        <v>391</v>
      </c>
      <c r="B139">
        <v>133</v>
      </c>
      <c r="C139" t="s">
        <v>23</v>
      </c>
      <c r="D139" t="s">
        <v>24</v>
      </c>
      <c r="E139" t="s">
        <v>365</v>
      </c>
      <c r="F139">
        <v>2</v>
      </c>
      <c r="G139">
        <v>273.98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136.99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136.99</v>
      </c>
      <c r="AI139">
        <v>1</v>
      </c>
      <c r="AJ139">
        <v>136.99</v>
      </c>
      <c r="AK139">
        <v>273.98</v>
      </c>
      <c r="AL139">
        <v>133</v>
      </c>
    </row>
    <row r="140" spans="1:38" x14ac:dyDescent="0.25">
      <c r="A140" t="s">
        <v>391</v>
      </c>
      <c r="B140">
        <v>134</v>
      </c>
      <c r="C140" t="s">
        <v>451</v>
      </c>
      <c r="D140" t="s">
        <v>452</v>
      </c>
      <c r="E140" t="s">
        <v>363</v>
      </c>
      <c r="F140">
        <v>2</v>
      </c>
      <c r="G140">
        <v>272.08999999999997</v>
      </c>
      <c r="H140">
        <v>0</v>
      </c>
      <c r="I140">
        <v>135.33000000000001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136.76</v>
      </c>
      <c r="AH140">
        <v>0</v>
      </c>
      <c r="AI140">
        <v>0</v>
      </c>
      <c r="AJ140">
        <v>136.05000000000001</v>
      </c>
      <c r="AK140">
        <v>272.08999999999997</v>
      </c>
      <c r="AL140">
        <v>134</v>
      </c>
    </row>
    <row r="141" spans="1:38" x14ac:dyDescent="0.25">
      <c r="A141" t="s">
        <v>391</v>
      </c>
      <c r="B141">
        <v>135</v>
      </c>
      <c r="C141" t="s">
        <v>305</v>
      </c>
      <c r="D141" t="s">
        <v>462</v>
      </c>
      <c r="E141" t="s">
        <v>359</v>
      </c>
      <c r="F141">
        <v>2</v>
      </c>
      <c r="G141">
        <v>270.89999999999998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136.62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134.28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135.44999999999999</v>
      </c>
      <c r="AK141">
        <v>270.89999999999998</v>
      </c>
      <c r="AL141">
        <v>135</v>
      </c>
    </row>
    <row r="142" spans="1:38" x14ac:dyDescent="0.25">
      <c r="A142" t="s">
        <v>391</v>
      </c>
      <c r="B142">
        <v>136</v>
      </c>
      <c r="C142" t="s">
        <v>249</v>
      </c>
      <c r="D142" t="s">
        <v>491</v>
      </c>
      <c r="E142" t="s">
        <v>364</v>
      </c>
      <c r="F142">
        <v>2</v>
      </c>
      <c r="G142">
        <v>270.63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136.19999999999999</v>
      </c>
      <c r="AC142">
        <v>0</v>
      </c>
      <c r="AD142">
        <v>134.43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135.32</v>
      </c>
      <c r="AK142">
        <v>270.63</v>
      </c>
      <c r="AL142">
        <v>136</v>
      </c>
    </row>
    <row r="143" spans="1:38" x14ac:dyDescent="0.25">
      <c r="A143" t="s">
        <v>391</v>
      </c>
      <c r="B143">
        <v>137</v>
      </c>
      <c r="C143" t="s">
        <v>574</v>
      </c>
      <c r="D143" t="s">
        <v>41</v>
      </c>
      <c r="E143" t="s">
        <v>417</v>
      </c>
      <c r="F143">
        <v>2</v>
      </c>
      <c r="G143">
        <v>269.37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135.12</v>
      </c>
      <c r="R143">
        <v>0</v>
      </c>
      <c r="S143">
        <v>0</v>
      </c>
      <c r="T143">
        <v>0</v>
      </c>
      <c r="U143">
        <v>134.25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134.69</v>
      </c>
      <c r="AK143">
        <v>269.37</v>
      </c>
      <c r="AL143">
        <v>137</v>
      </c>
    </row>
    <row r="144" spans="1:38" x14ac:dyDescent="0.25">
      <c r="A144" t="s">
        <v>391</v>
      </c>
      <c r="B144">
        <v>138</v>
      </c>
      <c r="C144" t="s">
        <v>662</v>
      </c>
      <c r="D144" t="s">
        <v>664</v>
      </c>
      <c r="E144" t="s">
        <v>367</v>
      </c>
      <c r="F144">
        <v>2</v>
      </c>
      <c r="G144">
        <v>268.58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135.77000000000001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132.81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134.29</v>
      </c>
      <c r="AK144">
        <v>268.58</v>
      </c>
      <c r="AL144">
        <v>138</v>
      </c>
    </row>
    <row r="145" spans="1:38" x14ac:dyDescent="0.25">
      <c r="A145" t="s">
        <v>391</v>
      </c>
      <c r="B145">
        <v>139</v>
      </c>
      <c r="C145" t="s">
        <v>324</v>
      </c>
      <c r="D145" t="s">
        <v>167</v>
      </c>
      <c r="E145" t="s">
        <v>364</v>
      </c>
      <c r="F145">
        <v>2</v>
      </c>
      <c r="G145">
        <v>267.29000000000002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132.69</v>
      </c>
      <c r="AC145">
        <v>134.6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133.65</v>
      </c>
      <c r="AK145">
        <v>267.29000000000002</v>
      </c>
      <c r="AL145">
        <v>139</v>
      </c>
    </row>
    <row r="146" spans="1:38" x14ac:dyDescent="0.25">
      <c r="A146" t="s">
        <v>391</v>
      </c>
      <c r="B146">
        <v>140</v>
      </c>
      <c r="C146" t="s">
        <v>716</v>
      </c>
      <c r="D146" t="s">
        <v>231</v>
      </c>
      <c r="E146" t="s">
        <v>775</v>
      </c>
      <c r="F146">
        <v>2</v>
      </c>
      <c r="G146">
        <v>267.07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132.82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134.25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133.54</v>
      </c>
      <c r="AK146">
        <v>267.07</v>
      </c>
      <c r="AL146">
        <v>140</v>
      </c>
    </row>
    <row r="147" spans="1:38" x14ac:dyDescent="0.25">
      <c r="A147" t="s">
        <v>391</v>
      </c>
      <c r="B147">
        <v>141</v>
      </c>
      <c r="C147" t="s">
        <v>1099</v>
      </c>
      <c r="D147" t="s">
        <v>67</v>
      </c>
      <c r="E147" t="s">
        <v>363</v>
      </c>
      <c r="F147">
        <v>2</v>
      </c>
      <c r="G147">
        <v>266.44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132.29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134.15</v>
      </c>
      <c r="AH147">
        <v>0</v>
      </c>
      <c r="AI147">
        <v>0</v>
      </c>
      <c r="AJ147">
        <v>133.22</v>
      </c>
      <c r="AK147">
        <v>266.44</v>
      </c>
      <c r="AL147">
        <v>141</v>
      </c>
    </row>
    <row r="148" spans="1:38" x14ac:dyDescent="0.25">
      <c r="A148" t="s">
        <v>391</v>
      </c>
      <c r="B148">
        <v>142</v>
      </c>
      <c r="C148" t="s">
        <v>1018</v>
      </c>
      <c r="D148" t="s">
        <v>1019</v>
      </c>
      <c r="E148" t="s">
        <v>1020</v>
      </c>
      <c r="F148">
        <v>2</v>
      </c>
      <c r="G148">
        <v>266.3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132.97999999999999</v>
      </c>
      <c r="AA148">
        <v>133.32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133.15</v>
      </c>
      <c r="AK148">
        <v>266.3</v>
      </c>
      <c r="AL148">
        <v>142</v>
      </c>
    </row>
    <row r="149" spans="1:38" x14ac:dyDescent="0.25">
      <c r="A149" t="s">
        <v>391</v>
      </c>
      <c r="B149">
        <v>143</v>
      </c>
      <c r="C149" t="s">
        <v>37</v>
      </c>
      <c r="D149" t="s">
        <v>38</v>
      </c>
      <c r="E149" t="s">
        <v>372</v>
      </c>
      <c r="F149">
        <v>2</v>
      </c>
      <c r="G149">
        <v>265.99</v>
      </c>
      <c r="H149">
        <v>0</v>
      </c>
      <c r="I149">
        <v>132.88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133.11000000000001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133</v>
      </c>
      <c r="AK149">
        <v>265.99</v>
      </c>
      <c r="AL149">
        <v>143</v>
      </c>
    </row>
    <row r="150" spans="1:38" x14ac:dyDescent="0.25">
      <c r="A150" t="s">
        <v>391</v>
      </c>
      <c r="B150">
        <v>144</v>
      </c>
      <c r="C150" t="s">
        <v>222</v>
      </c>
      <c r="D150" t="s">
        <v>223</v>
      </c>
      <c r="E150" t="s">
        <v>742</v>
      </c>
      <c r="F150">
        <v>2</v>
      </c>
      <c r="G150">
        <v>265.99</v>
      </c>
      <c r="H150">
        <v>0</v>
      </c>
      <c r="I150">
        <v>132.22999999999999</v>
      </c>
      <c r="J150">
        <v>133.76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133</v>
      </c>
      <c r="AK150">
        <v>265.99</v>
      </c>
      <c r="AL150">
        <v>144</v>
      </c>
    </row>
    <row r="151" spans="1:38" x14ac:dyDescent="0.25">
      <c r="A151" t="s">
        <v>392</v>
      </c>
      <c r="B151">
        <v>145</v>
      </c>
      <c r="C151" t="s">
        <v>498</v>
      </c>
      <c r="D151" t="s">
        <v>931</v>
      </c>
      <c r="E151" t="s">
        <v>379</v>
      </c>
      <c r="F151">
        <v>2</v>
      </c>
      <c r="G151">
        <v>265.8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132.68</v>
      </c>
      <c r="AA151">
        <v>0</v>
      </c>
      <c r="AB151">
        <v>0</v>
      </c>
      <c r="AC151">
        <v>0</v>
      </c>
      <c r="AD151">
        <v>0</v>
      </c>
      <c r="AE151">
        <v>133.12</v>
      </c>
      <c r="AF151">
        <v>0</v>
      </c>
      <c r="AG151">
        <v>0</v>
      </c>
      <c r="AH151">
        <v>0</v>
      </c>
      <c r="AI151">
        <v>0</v>
      </c>
      <c r="AJ151">
        <v>132.9</v>
      </c>
      <c r="AK151">
        <v>265.8</v>
      </c>
      <c r="AL151">
        <v>145</v>
      </c>
    </row>
    <row r="152" spans="1:38" x14ac:dyDescent="0.25">
      <c r="A152" t="s">
        <v>391</v>
      </c>
      <c r="B152">
        <v>146</v>
      </c>
      <c r="C152" t="s">
        <v>1276</v>
      </c>
      <c r="D152" t="s">
        <v>1277</v>
      </c>
      <c r="E152" t="s">
        <v>367</v>
      </c>
      <c r="F152">
        <v>2</v>
      </c>
      <c r="G152">
        <v>265.5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134.31</v>
      </c>
      <c r="AD152">
        <v>131.19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132.75</v>
      </c>
      <c r="AK152">
        <v>265.5</v>
      </c>
      <c r="AL152">
        <v>146</v>
      </c>
    </row>
    <row r="153" spans="1:38" x14ac:dyDescent="0.25">
      <c r="A153" t="s">
        <v>392</v>
      </c>
      <c r="B153">
        <v>147</v>
      </c>
      <c r="C153" t="s">
        <v>666</v>
      </c>
      <c r="D153" t="s">
        <v>712</v>
      </c>
      <c r="E153" t="s">
        <v>367</v>
      </c>
      <c r="F153">
        <v>2</v>
      </c>
      <c r="G153">
        <v>265.29000000000002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132.76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132.53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132.65</v>
      </c>
      <c r="AK153">
        <v>265.29000000000002</v>
      </c>
      <c r="AL153">
        <v>147</v>
      </c>
    </row>
    <row r="154" spans="1:38" x14ac:dyDescent="0.25">
      <c r="A154" t="s">
        <v>391</v>
      </c>
      <c r="B154">
        <v>148</v>
      </c>
      <c r="C154" t="s">
        <v>743</v>
      </c>
      <c r="D154" t="s">
        <v>65</v>
      </c>
      <c r="E154" t="s">
        <v>377</v>
      </c>
      <c r="F154">
        <v>2</v>
      </c>
      <c r="G154">
        <v>264.83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133.69</v>
      </c>
      <c r="P154">
        <v>131.13999999999999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132.41999999999999</v>
      </c>
      <c r="AK154">
        <v>264.83</v>
      </c>
      <c r="AL154">
        <v>148</v>
      </c>
    </row>
    <row r="155" spans="1:38" x14ac:dyDescent="0.25">
      <c r="A155" t="s">
        <v>391</v>
      </c>
      <c r="B155">
        <v>149</v>
      </c>
      <c r="C155" t="s">
        <v>612</v>
      </c>
      <c r="D155" t="s">
        <v>108</v>
      </c>
      <c r="E155" t="s">
        <v>367</v>
      </c>
      <c r="F155">
        <v>2</v>
      </c>
      <c r="G155">
        <v>264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132.97999999999999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131.02000000000001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132</v>
      </c>
      <c r="AK155">
        <v>264</v>
      </c>
      <c r="AL155">
        <v>149</v>
      </c>
    </row>
    <row r="156" spans="1:38" x14ac:dyDescent="0.25">
      <c r="A156" t="s">
        <v>391</v>
      </c>
      <c r="B156">
        <v>150</v>
      </c>
      <c r="C156" t="s">
        <v>46</v>
      </c>
      <c r="D156" t="s">
        <v>108</v>
      </c>
      <c r="E156" t="s">
        <v>358</v>
      </c>
      <c r="F156">
        <v>2</v>
      </c>
      <c r="G156">
        <v>263.85000000000002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132.9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130.94999999999999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131.93</v>
      </c>
      <c r="AK156">
        <v>263.85000000000002</v>
      </c>
      <c r="AL156">
        <v>150</v>
      </c>
    </row>
    <row r="157" spans="1:38" x14ac:dyDescent="0.25">
      <c r="A157" t="s">
        <v>392</v>
      </c>
      <c r="B157">
        <v>151</v>
      </c>
      <c r="C157" t="s">
        <v>178</v>
      </c>
      <c r="D157" t="s">
        <v>239</v>
      </c>
      <c r="E157" t="s">
        <v>417</v>
      </c>
      <c r="F157">
        <v>2</v>
      </c>
      <c r="G157">
        <v>263.75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128.71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135.04</v>
      </c>
      <c r="AF157">
        <v>0</v>
      </c>
      <c r="AG157">
        <v>0</v>
      </c>
      <c r="AH157">
        <v>0</v>
      </c>
      <c r="AI157">
        <v>0</v>
      </c>
      <c r="AJ157">
        <v>131.88</v>
      </c>
      <c r="AK157">
        <v>263.75</v>
      </c>
      <c r="AL157">
        <v>151</v>
      </c>
    </row>
    <row r="158" spans="1:38" x14ac:dyDescent="0.25">
      <c r="A158" t="s">
        <v>391</v>
      </c>
      <c r="B158">
        <v>152</v>
      </c>
      <c r="C158" t="s">
        <v>72</v>
      </c>
      <c r="D158" t="s">
        <v>153</v>
      </c>
      <c r="E158" t="s">
        <v>545</v>
      </c>
      <c r="F158">
        <v>2</v>
      </c>
      <c r="G158">
        <v>263.44</v>
      </c>
      <c r="H158">
        <v>0</v>
      </c>
      <c r="I158">
        <v>131.38999999999999</v>
      </c>
      <c r="J158">
        <v>132.05000000000001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131.72</v>
      </c>
      <c r="AK158">
        <v>263.44</v>
      </c>
      <c r="AL158">
        <v>152</v>
      </c>
    </row>
    <row r="159" spans="1:38" x14ac:dyDescent="0.25">
      <c r="A159" t="s">
        <v>391</v>
      </c>
      <c r="B159">
        <v>153</v>
      </c>
      <c r="C159" t="s">
        <v>1278</v>
      </c>
      <c r="D159" t="s">
        <v>205</v>
      </c>
      <c r="E159" t="s">
        <v>373</v>
      </c>
      <c r="F159">
        <v>2</v>
      </c>
      <c r="G159">
        <v>262.52999999999997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131.91999999999999</v>
      </c>
      <c r="AD159">
        <v>130.61000000000001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131.27000000000001</v>
      </c>
      <c r="AK159">
        <v>262.52999999999997</v>
      </c>
      <c r="AL159">
        <v>153</v>
      </c>
    </row>
    <row r="160" spans="1:38" x14ac:dyDescent="0.25">
      <c r="A160" t="s">
        <v>391</v>
      </c>
      <c r="B160">
        <v>154</v>
      </c>
      <c r="C160" t="s">
        <v>20</v>
      </c>
      <c r="D160" t="s">
        <v>21</v>
      </c>
      <c r="E160" t="s">
        <v>357</v>
      </c>
      <c r="F160">
        <v>2</v>
      </c>
      <c r="G160">
        <v>262.11</v>
      </c>
      <c r="H160">
        <v>137.37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124.74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131.06</v>
      </c>
      <c r="AK160">
        <v>262.11</v>
      </c>
      <c r="AL160">
        <v>154</v>
      </c>
    </row>
    <row r="161" spans="1:38" x14ac:dyDescent="0.25">
      <c r="A161" t="s">
        <v>391</v>
      </c>
      <c r="B161">
        <v>155</v>
      </c>
      <c r="C161" t="s">
        <v>477</v>
      </c>
      <c r="D161" t="s">
        <v>35</v>
      </c>
      <c r="E161" t="s">
        <v>363</v>
      </c>
      <c r="F161">
        <v>2</v>
      </c>
      <c r="G161">
        <v>261.87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132.26</v>
      </c>
      <c r="W161">
        <v>0</v>
      </c>
      <c r="X161">
        <v>0</v>
      </c>
      <c r="Y161">
        <v>129.61000000000001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130.94</v>
      </c>
      <c r="AK161">
        <v>261.87</v>
      </c>
      <c r="AL161">
        <v>155</v>
      </c>
    </row>
    <row r="162" spans="1:38" x14ac:dyDescent="0.25">
      <c r="A162" t="s">
        <v>392</v>
      </c>
      <c r="B162">
        <v>156</v>
      </c>
      <c r="C162" t="s">
        <v>744</v>
      </c>
      <c r="D162" t="s">
        <v>745</v>
      </c>
      <c r="E162" t="s">
        <v>357</v>
      </c>
      <c r="F162">
        <v>3</v>
      </c>
      <c r="G162">
        <v>261.49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92.86</v>
      </c>
      <c r="R162">
        <v>118.63</v>
      </c>
      <c r="S162">
        <v>50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105.75</v>
      </c>
      <c r="AK162">
        <v>261.49</v>
      </c>
      <c r="AL162">
        <v>156</v>
      </c>
    </row>
    <row r="163" spans="1:38" x14ac:dyDescent="0.25">
      <c r="A163" t="s">
        <v>391</v>
      </c>
      <c r="B163">
        <v>157</v>
      </c>
      <c r="C163" t="s">
        <v>783</v>
      </c>
      <c r="D163" t="s">
        <v>137</v>
      </c>
      <c r="E163" t="s">
        <v>784</v>
      </c>
      <c r="F163">
        <v>2</v>
      </c>
      <c r="G163">
        <v>260.36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131.03</v>
      </c>
      <c r="T163">
        <v>0</v>
      </c>
      <c r="U163">
        <v>0</v>
      </c>
      <c r="V163">
        <v>0</v>
      </c>
      <c r="W163">
        <v>0</v>
      </c>
      <c r="X163">
        <v>129.33000000000001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130.18</v>
      </c>
      <c r="AK163">
        <v>260.36</v>
      </c>
      <c r="AL163">
        <v>157</v>
      </c>
    </row>
    <row r="164" spans="1:38" x14ac:dyDescent="0.25">
      <c r="A164" t="s">
        <v>391</v>
      </c>
      <c r="B164">
        <v>158</v>
      </c>
      <c r="C164" t="s">
        <v>459</v>
      </c>
      <c r="D164" t="s">
        <v>52</v>
      </c>
      <c r="E164" t="s">
        <v>367</v>
      </c>
      <c r="F164">
        <v>2</v>
      </c>
      <c r="G164">
        <v>260.29000000000002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132.38</v>
      </c>
      <c r="O164">
        <v>0</v>
      </c>
      <c r="P164">
        <v>0</v>
      </c>
      <c r="Q164">
        <v>0</v>
      </c>
      <c r="R164">
        <v>0</v>
      </c>
      <c r="S164">
        <v>127.91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130.15</v>
      </c>
      <c r="AK164">
        <v>260.29000000000002</v>
      </c>
      <c r="AL164">
        <v>158</v>
      </c>
    </row>
    <row r="165" spans="1:38" x14ac:dyDescent="0.25">
      <c r="A165" t="s">
        <v>392</v>
      </c>
      <c r="B165">
        <v>159</v>
      </c>
      <c r="C165" t="s">
        <v>670</v>
      </c>
      <c r="D165" t="s">
        <v>671</v>
      </c>
      <c r="E165" t="s">
        <v>367</v>
      </c>
      <c r="F165">
        <v>2</v>
      </c>
      <c r="G165">
        <v>260.27999999999997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128.19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132.09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130.13999999999999</v>
      </c>
      <c r="AK165">
        <v>260.27999999999997</v>
      </c>
      <c r="AL165">
        <v>159</v>
      </c>
    </row>
    <row r="166" spans="1:38" x14ac:dyDescent="0.25">
      <c r="A166" t="s">
        <v>392</v>
      </c>
      <c r="B166">
        <v>160</v>
      </c>
      <c r="C166" t="s">
        <v>1132</v>
      </c>
      <c r="D166" t="s">
        <v>1133</v>
      </c>
      <c r="E166" t="s">
        <v>417</v>
      </c>
      <c r="F166">
        <v>2</v>
      </c>
      <c r="G166">
        <v>259.89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128.41</v>
      </c>
      <c r="AC166">
        <v>131.47999999999999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129.94999999999999</v>
      </c>
      <c r="AK166">
        <v>259.89</v>
      </c>
      <c r="AL166">
        <v>160</v>
      </c>
    </row>
    <row r="167" spans="1:38" x14ac:dyDescent="0.25">
      <c r="A167" t="s">
        <v>392</v>
      </c>
      <c r="B167">
        <v>161</v>
      </c>
      <c r="C167" t="s">
        <v>1023</v>
      </c>
      <c r="D167" t="s">
        <v>193</v>
      </c>
      <c r="E167" t="s">
        <v>417</v>
      </c>
      <c r="F167">
        <v>2</v>
      </c>
      <c r="G167">
        <v>258.79000000000002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129.77000000000001</v>
      </c>
      <c r="Z167">
        <v>0</v>
      </c>
      <c r="AA167">
        <v>0</v>
      </c>
      <c r="AB167">
        <v>129.02000000000001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129.4</v>
      </c>
      <c r="AK167">
        <v>258.79000000000002</v>
      </c>
      <c r="AL167">
        <v>161</v>
      </c>
    </row>
    <row r="168" spans="1:38" x14ac:dyDescent="0.25">
      <c r="A168" t="s">
        <v>391</v>
      </c>
      <c r="B168">
        <v>162</v>
      </c>
      <c r="C168" t="s">
        <v>182</v>
      </c>
      <c r="D168" t="s">
        <v>144</v>
      </c>
      <c r="E168" t="s">
        <v>359</v>
      </c>
      <c r="F168">
        <v>2</v>
      </c>
      <c r="G168">
        <v>258.69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126.09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132.6</v>
      </c>
      <c r="AG168">
        <v>0</v>
      </c>
      <c r="AH168">
        <v>0</v>
      </c>
      <c r="AI168">
        <v>0</v>
      </c>
      <c r="AJ168">
        <v>129.35</v>
      </c>
      <c r="AK168">
        <v>258.69</v>
      </c>
      <c r="AL168">
        <v>162</v>
      </c>
    </row>
    <row r="169" spans="1:38" x14ac:dyDescent="0.25">
      <c r="A169" t="s">
        <v>392</v>
      </c>
      <c r="B169">
        <v>163</v>
      </c>
      <c r="C169" t="s">
        <v>319</v>
      </c>
      <c r="D169" t="s">
        <v>791</v>
      </c>
      <c r="E169" t="s">
        <v>357</v>
      </c>
      <c r="F169">
        <v>2</v>
      </c>
      <c r="G169">
        <v>258.64999999999998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129.57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129.08000000000001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129.33000000000001</v>
      </c>
      <c r="AK169">
        <v>258.64999999999998</v>
      </c>
      <c r="AL169">
        <v>163</v>
      </c>
    </row>
    <row r="170" spans="1:38" x14ac:dyDescent="0.25">
      <c r="A170" t="s">
        <v>391</v>
      </c>
      <c r="B170">
        <v>164</v>
      </c>
      <c r="C170" t="s">
        <v>105</v>
      </c>
      <c r="D170" t="s">
        <v>155</v>
      </c>
      <c r="E170" t="s">
        <v>365</v>
      </c>
      <c r="F170">
        <v>2</v>
      </c>
      <c r="G170">
        <v>258.48</v>
      </c>
      <c r="H170">
        <v>0</v>
      </c>
      <c r="I170">
        <v>129.24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129.24</v>
      </c>
      <c r="AI170">
        <v>1</v>
      </c>
      <c r="AJ170">
        <v>129.24</v>
      </c>
      <c r="AK170">
        <v>258.48</v>
      </c>
      <c r="AL170">
        <v>164</v>
      </c>
    </row>
    <row r="171" spans="1:38" x14ac:dyDescent="0.25">
      <c r="A171" t="s">
        <v>392</v>
      </c>
      <c r="B171">
        <v>165</v>
      </c>
      <c r="C171" t="s">
        <v>1124</v>
      </c>
      <c r="D171" t="s">
        <v>1125</v>
      </c>
      <c r="E171" t="s">
        <v>383</v>
      </c>
      <c r="F171">
        <v>2</v>
      </c>
      <c r="G171">
        <v>258.45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129.49</v>
      </c>
      <c r="AB171">
        <v>0</v>
      </c>
      <c r="AC171">
        <v>128.96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129.22999999999999</v>
      </c>
      <c r="AK171">
        <v>258.45</v>
      </c>
      <c r="AL171">
        <v>165</v>
      </c>
    </row>
    <row r="172" spans="1:38" x14ac:dyDescent="0.25">
      <c r="A172" t="s">
        <v>391</v>
      </c>
      <c r="B172">
        <v>166</v>
      </c>
      <c r="C172" t="s">
        <v>124</v>
      </c>
      <c r="D172" t="s">
        <v>125</v>
      </c>
      <c r="E172" t="s">
        <v>358</v>
      </c>
      <c r="F172">
        <v>2</v>
      </c>
      <c r="G172">
        <v>258.26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129.08000000000001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129.18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129.13</v>
      </c>
      <c r="AK172">
        <v>258.26</v>
      </c>
      <c r="AL172">
        <v>166</v>
      </c>
    </row>
    <row r="173" spans="1:38" x14ac:dyDescent="0.25">
      <c r="A173" t="s">
        <v>391</v>
      </c>
      <c r="B173">
        <v>167</v>
      </c>
      <c r="C173" t="s">
        <v>210</v>
      </c>
      <c r="D173" t="s">
        <v>1024</v>
      </c>
      <c r="E173" t="s">
        <v>417</v>
      </c>
      <c r="F173">
        <v>2</v>
      </c>
      <c r="G173">
        <v>258.20999999999998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130.80000000000001</v>
      </c>
      <c r="X173">
        <v>0</v>
      </c>
      <c r="Y173">
        <v>0</v>
      </c>
      <c r="Z173">
        <v>0</v>
      </c>
      <c r="AA173">
        <v>0</v>
      </c>
      <c r="AB173">
        <v>127.41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129.11000000000001</v>
      </c>
      <c r="AK173">
        <v>258.20999999999998</v>
      </c>
      <c r="AL173">
        <v>167</v>
      </c>
    </row>
    <row r="174" spans="1:38" x14ac:dyDescent="0.25">
      <c r="A174" t="s">
        <v>391</v>
      </c>
      <c r="B174">
        <v>168</v>
      </c>
      <c r="C174" t="s">
        <v>310</v>
      </c>
      <c r="D174" t="s">
        <v>169</v>
      </c>
      <c r="E174" t="s">
        <v>1025</v>
      </c>
      <c r="F174">
        <v>2</v>
      </c>
      <c r="G174">
        <v>257.92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129.07</v>
      </c>
      <c r="AB174">
        <v>128.85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128.96</v>
      </c>
      <c r="AK174">
        <v>257.92</v>
      </c>
      <c r="AL174">
        <v>168</v>
      </c>
    </row>
    <row r="175" spans="1:38" x14ac:dyDescent="0.25">
      <c r="A175" t="s">
        <v>392</v>
      </c>
      <c r="B175">
        <v>169</v>
      </c>
      <c r="C175" t="s">
        <v>1122</v>
      </c>
      <c r="D175" t="s">
        <v>1292</v>
      </c>
      <c r="E175" t="s">
        <v>367</v>
      </c>
      <c r="F175">
        <v>2</v>
      </c>
      <c r="G175">
        <v>257.35000000000002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127.35</v>
      </c>
      <c r="AD175">
        <v>0</v>
      </c>
      <c r="AE175">
        <v>0</v>
      </c>
      <c r="AF175">
        <v>0</v>
      </c>
      <c r="AG175">
        <v>130</v>
      </c>
      <c r="AH175">
        <v>0</v>
      </c>
      <c r="AI175">
        <v>0</v>
      </c>
      <c r="AJ175">
        <v>128.68</v>
      </c>
      <c r="AK175">
        <v>257.35000000000002</v>
      </c>
      <c r="AL175">
        <v>169</v>
      </c>
    </row>
    <row r="176" spans="1:38" x14ac:dyDescent="0.25">
      <c r="A176" t="s">
        <v>391</v>
      </c>
      <c r="B176">
        <v>170</v>
      </c>
      <c r="C176" t="s">
        <v>1014</v>
      </c>
      <c r="D176" t="s">
        <v>1015</v>
      </c>
      <c r="E176" t="s">
        <v>363</v>
      </c>
      <c r="F176">
        <v>2</v>
      </c>
      <c r="G176">
        <v>257.18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128.84</v>
      </c>
      <c r="Z176">
        <v>128.34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128.59</v>
      </c>
      <c r="AK176">
        <v>257.18</v>
      </c>
      <c r="AL176">
        <v>170</v>
      </c>
    </row>
    <row r="177" spans="1:38" x14ac:dyDescent="0.25">
      <c r="A177" t="s">
        <v>391</v>
      </c>
      <c r="B177">
        <v>171</v>
      </c>
      <c r="C177" t="s">
        <v>792</v>
      </c>
      <c r="D177" t="s">
        <v>108</v>
      </c>
      <c r="F177">
        <v>2</v>
      </c>
      <c r="G177">
        <v>257.02999999999997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129.41999999999999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127.61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128.52000000000001</v>
      </c>
      <c r="AK177">
        <v>257.02999999999997</v>
      </c>
      <c r="AL177">
        <v>171</v>
      </c>
    </row>
    <row r="178" spans="1:38" x14ac:dyDescent="0.25">
      <c r="A178" t="s">
        <v>391</v>
      </c>
      <c r="B178">
        <v>172</v>
      </c>
      <c r="C178" t="s">
        <v>78</v>
      </c>
      <c r="D178" t="s">
        <v>79</v>
      </c>
      <c r="F178">
        <v>2</v>
      </c>
      <c r="G178">
        <v>256.81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129.44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127.37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128.41</v>
      </c>
      <c r="AK178">
        <v>256.81</v>
      </c>
      <c r="AL178">
        <v>172</v>
      </c>
    </row>
    <row r="179" spans="1:38" x14ac:dyDescent="0.25">
      <c r="A179" t="s">
        <v>391</v>
      </c>
      <c r="B179">
        <v>173</v>
      </c>
      <c r="C179" t="s">
        <v>500</v>
      </c>
      <c r="D179" t="s">
        <v>259</v>
      </c>
      <c r="F179">
        <v>2</v>
      </c>
      <c r="G179">
        <v>256.44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133.32</v>
      </c>
      <c r="AF179">
        <v>0</v>
      </c>
      <c r="AG179">
        <v>123.12</v>
      </c>
      <c r="AH179">
        <v>0</v>
      </c>
      <c r="AI179">
        <v>0</v>
      </c>
      <c r="AJ179">
        <v>128.22</v>
      </c>
      <c r="AK179">
        <v>256.44</v>
      </c>
      <c r="AL179">
        <v>173</v>
      </c>
    </row>
    <row r="180" spans="1:38" x14ac:dyDescent="0.25">
      <c r="A180" t="s">
        <v>392</v>
      </c>
      <c r="B180">
        <v>174</v>
      </c>
      <c r="C180" t="s">
        <v>515</v>
      </c>
      <c r="D180" t="s">
        <v>632</v>
      </c>
      <c r="E180" t="s">
        <v>367</v>
      </c>
      <c r="F180">
        <v>2</v>
      </c>
      <c r="G180">
        <v>256.26</v>
      </c>
      <c r="H180">
        <v>0</v>
      </c>
      <c r="I180">
        <v>0</v>
      </c>
      <c r="J180">
        <v>125.44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130.82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128.13</v>
      </c>
      <c r="AK180">
        <v>256.26</v>
      </c>
      <c r="AL180">
        <v>174</v>
      </c>
    </row>
    <row r="181" spans="1:38" x14ac:dyDescent="0.25">
      <c r="A181" t="s">
        <v>391</v>
      </c>
      <c r="B181">
        <v>175</v>
      </c>
      <c r="C181" t="s">
        <v>1122</v>
      </c>
      <c r="D181" t="s">
        <v>1123</v>
      </c>
      <c r="E181" t="s">
        <v>383</v>
      </c>
      <c r="F181">
        <v>2</v>
      </c>
      <c r="G181">
        <v>255.73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129.78</v>
      </c>
      <c r="AB181">
        <v>0</v>
      </c>
      <c r="AC181">
        <v>125.95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127.87</v>
      </c>
      <c r="AK181">
        <v>255.73</v>
      </c>
      <c r="AL181">
        <v>175</v>
      </c>
    </row>
    <row r="182" spans="1:38" x14ac:dyDescent="0.25">
      <c r="A182" t="s">
        <v>391</v>
      </c>
      <c r="B182">
        <v>176</v>
      </c>
      <c r="C182" t="s">
        <v>815</v>
      </c>
      <c r="D182" t="s">
        <v>176</v>
      </c>
      <c r="E182" t="s">
        <v>668</v>
      </c>
      <c r="F182">
        <v>2</v>
      </c>
      <c r="G182">
        <v>255.13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124.53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130.6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127.57</v>
      </c>
      <c r="AK182">
        <v>255.13</v>
      </c>
      <c r="AL182">
        <v>176</v>
      </c>
    </row>
    <row r="183" spans="1:38" x14ac:dyDescent="0.25">
      <c r="A183" t="s">
        <v>391</v>
      </c>
      <c r="B183">
        <v>177</v>
      </c>
      <c r="C183" t="s">
        <v>1026</v>
      </c>
      <c r="D183" t="s">
        <v>1027</v>
      </c>
      <c r="E183" t="s">
        <v>373</v>
      </c>
      <c r="F183">
        <v>2</v>
      </c>
      <c r="G183">
        <v>254.99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125.42</v>
      </c>
      <c r="X183">
        <v>0</v>
      </c>
      <c r="Y183">
        <v>0</v>
      </c>
      <c r="Z183">
        <v>0</v>
      </c>
      <c r="AA183">
        <v>0</v>
      </c>
      <c r="AB183">
        <v>129.57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127.5</v>
      </c>
      <c r="AK183">
        <v>254.99</v>
      </c>
      <c r="AL183">
        <v>177</v>
      </c>
    </row>
    <row r="184" spans="1:38" x14ac:dyDescent="0.25">
      <c r="A184" t="s">
        <v>392</v>
      </c>
      <c r="B184">
        <v>178</v>
      </c>
      <c r="C184" t="s">
        <v>610</v>
      </c>
      <c r="D184" t="s">
        <v>611</v>
      </c>
      <c r="E184" t="s">
        <v>367</v>
      </c>
      <c r="F184">
        <v>2</v>
      </c>
      <c r="G184">
        <v>254.48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131.16999999999999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123.31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127.24</v>
      </c>
      <c r="AK184">
        <v>254.48</v>
      </c>
      <c r="AL184">
        <v>178</v>
      </c>
    </row>
    <row r="185" spans="1:38" x14ac:dyDescent="0.25">
      <c r="A185" t="s">
        <v>391</v>
      </c>
      <c r="B185">
        <v>179</v>
      </c>
      <c r="C185" t="s">
        <v>55</v>
      </c>
      <c r="D185" t="s">
        <v>56</v>
      </c>
      <c r="E185" t="s">
        <v>364</v>
      </c>
      <c r="F185">
        <v>2</v>
      </c>
      <c r="G185">
        <v>254.18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125.92</v>
      </c>
      <c r="Q185">
        <v>0</v>
      </c>
      <c r="R185">
        <v>0</v>
      </c>
      <c r="S185">
        <v>0</v>
      </c>
      <c r="T185">
        <v>128.26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127.09</v>
      </c>
      <c r="AK185">
        <v>254.18</v>
      </c>
      <c r="AL185">
        <v>179</v>
      </c>
    </row>
    <row r="186" spans="1:38" x14ac:dyDescent="0.25">
      <c r="A186" t="s">
        <v>392</v>
      </c>
      <c r="B186">
        <v>180</v>
      </c>
      <c r="C186" t="s">
        <v>188</v>
      </c>
      <c r="D186" t="s">
        <v>671</v>
      </c>
      <c r="E186" t="s">
        <v>746</v>
      </c>
      <c r="F186">
        <v>2</v>
      </c>
      <c r="G186">
        <v>254.11</v>
      </c>
      <c r="H186">
        <v>0</v>
      </c>
      <c r="I186">
        <v>0</v>
      </c>
      <c r="J186">
        <v>0</v>
      </c>
      <c r="K186">
        <v>127.21</v>
      </c>
      <c r="L186">
        <v>0</v>
      </c>
      <c r="M186">
        <v>126.9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127.06</v>
      </c>
      <c r="AK186">
        <v>254.11</v>
      </c>
      <c r="AL186">
        <v>180</v>
      </c>
    </row>
    <row r="187" spans="1:38" x14ac:dyDescent="0.25">
      <c r="A187" t="s">
        <v>391</v>
      </c>
      <c r="B187">
        <v>181</v>
      </c>
      <c r="C187" t="s">
        <v>1028</v>
      </c>
      <c r="D187" t="s">
        <v>293</v>
      </c>
      <c r="E187" t="s">
        <v>378</v>
      </c>
      <c r="F187">
        <v>2</v>
      </c>
      <c r="G187">
        <v>253.89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128.44</v>
      </c>
      <c r="AB187">
        <v>125.45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126.95</v>
      </c>
      <c r="AK187">
        <v>253.89</v>
      </c>
      <c r="AL187">
        <v>181</v>
      </c>
    </row>
    <row r="188" spans="1:38" x14ac:dyDescent="0.25">
      <c r="A188" t="s">
        <v>391</v>
      </c>
      <c r="B188">
        <v>182</v>
      </c>
      <c r="C188" t="s">
        <v>245</v>
      </c>
      <c r="D188" t="s">
        <v>167</v>
      </c>
      <c r="E188" t="s">
        <v>358</v>
      </c>
      <c r="F188">
        <v>2</v>
      </c>
      <c r="G188">
        <v>253.62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126.81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126.81</v>
      </c>
      <c r="AI188">
        <v>1</v>
      </c>
      <c r="AJ188">
        <v>126.81</v>
      </c>
      <c r="AK188">
        <v>253.62</v>
      </c>
      <c r="AL188">
        <v>182</v>
      </c>
    </row>
    <row r="189" spans="1:38" x14ac:dyDescent="0.25">
      <c r="A189" t="s">
        <v>392</v>
      </c>
      <c r="B189">
        <v>183</v>
      </c>
      <c r="C189" t="s">
        <v>346</v>
      </c>
      <c r="D189" t="s">
        <v>733</v>
      </c>
      <c r="E189" t="s">
        <v>457</v>
      </c>
      <c r="F189">
        <v>2</v>
      </c>
      <c r="G189">
        <v>253.38</v>
      </c>
      <c r="H189">
        <v>0</v>
      </c>
      <c r="I189">
        <v>0</v>
      </c>
      <c r="J189">
        <v>128.28</v>
      </c>
      <c r="K189">
        <v>0</v>
      </c>
      <c r="L189">
        <v>0</v>
      </c>
      <c r="M189">
        <v>0</v>
      </c>
      <c r="N189">
        <v>125.1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126.69</v>
      </c>
      <c r="AK189">
        <v>253.38</v>
      </c>
      <c r="AL189">
        <v>183</v>
      </c>
    </row>
    <row r="190" spans="1:38" x14ac:dyDescent="0.25">
      <c r="A190" t="s">
        <v>391</v>
      </c>
      <c r="B190">
        <v>184</v>
      </c>
      <c r="C190" t="s">
        <v>508</v>
      </c>
      <c r="D190" t="s">
        <v>111</v>
      </c>
      <c r="E190" t="s">
        <v>1029</v>
      </c>
      <c r="F190">
        <v>2</v>
      </c>
      <c r="G190">
        <v>253.38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129.57</v>
      </c>
      <c r="X190">
        <v>0</v>
      </c>
      <c r="Y190">
        <v>123.81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126.69</v>
      </c>
      <c r="AK190">
        <v>253.38</v>
      </c>
      <c r="AL190">
        <v>184</v>
      </c>
    </row>
    <row r="191" spans="1:38" x14ac:dyDescent="0.25">
      <c r="A191" t="s">
        <v>391</v>
      </c>
      <c r="B191">
        <v>185</v>
      </c>
      <c r="C191" t="s">
        <v>496</v>
      </c>
      <c r="D191" t="s">
        <v>497</v>
      </c>
      <c r="E191" t="s">
        <v>362</v>
      </c>
      <c r="F191">
        <v>2</v>
      </c>
      <c r="G191">
        <v>253.24</v>
      </c>
      <c r="H191">
        <v>0</v>
      </c>
      <c r="I191">
        <v>0</v>
      </c>
      <c r="J191">
        <v>0</v>
      </c>
      <c r="K191">
        <v>0</v>
      </c>
      <c r="L191">
        <v>124.4</v>
      </c>
      <c r="M191">
        <v>0</v>
      </c>
      <c r="N191">
        <v>0</v>
      </c>
      <c r="O191">
        <v>128.84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126.62</v>
      </c>
      <c r="AK191">
        <v>253.24</v>
      </c>
      <c r="AL191">
        <v>185</v>
      </c>
    </row>
    <row r="192" spans="1:38" x14ac:dyDescent="0.25">
      <c r="A192" t="s">
        <v>391</v>
      </c>
      <c r="B192">
        <v>186</v>
      </c>
      <c r="C192" t="s">
        <v>68</v>
      </c>
      <c r="D192" t="s">
        <v>64</v>
      </c>
      <c r="E192" t="s">
        <v>362</v>
      </c>
      <c r="F192">
        <v>2</v>
      </c>
      <c r="G192">
        <v>251.88</v>
      </c>
      <c r="H192">
        <v>0</v>
      </c>
      <c r="I192">
        <v>126.08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125.8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125.94</v>
      </c>
      <c r="AK192">
        <v>251.88</v>
      </c>
      <c r="AL192">
        <v>186</v>
      </c>
    </row>
    <row r="193" spans="1:38" x14ac:dyDescent="0.25">
      <c r="A193" t="s">
        <v>391</v>
      </c>
      <c r="B193">
        <v>187</v>
      </c>
      <c r="C193" t="s">
        <v>747</v>
      </c>
      <c r="D193" t="s">
        <v>52</v>
      </c>
      <c r="E193" t="s">
        <v>421</v>
      </c>
      <c r="F193">
        <v>2</v>
      </c>
      <c r="G193">
        <v>251.62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125.74</v>
      </c>
      <c r="Q193">
        <v>125.88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125.81</v>
      </c>
      <c r="AK193">
        <v>251.62</v>
      </c>
      <c r="AL193">
        <v>187</v>
      </c>
    </row>
    <row r="194" spans="1:38" x14ac:dyDescent="0.25">
      <c r="A194" t="s">
        <v>391</v>
      </c>
      <c r="B194">
        <v>188</v>
      </c>
      <c r="C194" t="s">
        <v>319</v>
      </c>
      <c r="D194" t="s">
        <v>212</v>
      </c>
      <c r="E194" t="s">
        <v>357</v>
      </c>
      <c r="F194">
        <v>2</v>
      </c>
      <c r="G194">
        <v>250.56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128.35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122.21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125.28</v>
      </c>
      <c r="AK194">
        <v>250.56</v>
      </c>
      <c r="AL194">
        <v>188</v>
      </c>
    </row>
    <row r="195" spans="1:38" x14ac:dyDescent="0.25">
      <c r="A195" t="s">
        <v>391</v>
      </c>
      <c r="B195">
        <v>189</v>
      </c>
      <c r="C195" t="s">
        <v>438</v>
      </c>
      <c r="D195" t="s">
        <v>65</v>
      </c>
      <c r="E195" t="s">
        <v>417</v>
      </c>
      <c r="F195">
        <v>2</v>
      </c>
      <c r="G195">
        <v>250.44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124.53</v>
      </c>
      <c r="W195">
        <v>125.91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125.22</v>
      </c>
      <c r="AK195">
        <v>250.44</v>
      </c>
      <c r="AL195">
        <v>189</v>
      </c>
    </row>
    <row r="196" spans="1:38" x14ac:dyDescent="0.25">
      <c r="A196" t="s">
        <v>392</v>
      </c>
      <c r="B196">
        <v>190</v>
      </c>
      <c r="C196" t="s">
        <v>748</v>
      </c>
      <c r="D196" t="s">
        <v>273</v>
      </c>
      <c r="E196" t="s">
        <v>749</v>
      </c>
      <c r="F196">
        <v>2</v>
      </c>
      <c r="G196">
        <v>250.32</v>
      </c>
      <c r="H196">
        <v>126.53</v>
      </c>
      <c r="I196">
        <v>123.79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125.16</v>
      </c>
      <c r="AK196">
        <v>250.32</v>
      </c>
      <c r="AL196">
        <v>190</v>
      </c>
    </row>
    <row r="197" spans="1:38" x14ac:dyDescent="0.25">
      <c r="A197" t="s">
        <v>711</v>
      </c>
      <c r="B197">
        <v>191</v>
      </c>
      <c r="C197" t="s">
        <v>279</v>
      </c>
      <c r="D197" t="s">
        <v>838</v>
      </c>
      <c r="F197">
        <v>2</v>
      </c>
      <c r="G197">
        <v>248.99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118.49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130.5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124.5</v>
      </c>
      <c r="AK197">
        <v>248.99</v>
      </c>
      <c r="AL197">
        <v>191</v>
      </c>
    </row>
    <row r="198" spans="1:38" x14ac:dyDescent="0.25">
      <c r="A198" t="s">
        <v>391</v>
      </c>
      <c r="B198">
        <v>192</v>
      </c>
      <c r="C198" t="s">
        <v>298</v>
      </c>
      <c r="D198" t="s">
        <v>750</v>
      </c>
      <c r="E198" t="s">
        <v>751</v>
      </c>
      <c r="F198">
        <v>2</v>
      </c>
      <c r="G198">
        <v>248.5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125.76</v>
      </c>
      <c r="P198">
        <v>122.74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124.25</v>
      </c>
      <c r="AK198">
        <v>248.5</v>
      </c>
      <c r="AL198">
        <v>192</v>
      </c>
    </row>
    <row r="199" spans="1:38" x14ac:dyDescent="0.25">
      <c r="A199" t="s">
        <v>391</v>
      </c>
      <c r="B199">
        <v>193</v>
      </c>
      <c r="C199" t="s">
        <v>752</v>
      </c>
      <c r="D199" t="s">
        <v>753</v>
      </c>
      <c r="E199" t="s">
        <v>754</v>
      </c>
      <c r="F199">
        <v>2</v>
      </c>
      <c r="G199">
        <v>247.43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124.12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123.31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123.72</v>
      </c>
      <c r="AK199">
        <v>247.43</v>
      </c>
      <c r="AL199">
        <v>193</v>
      </c>
    </row>
    <row r="200" spans="1:38" x14ac:dyDescent="0.25">
      <c r="A200" t="s">
        <v>391</v>
      </c>
      <c r="B200">
        <v>194</v>
      </c>
      <c r="C200" t="s">
        <v>1132</v>
      </c>
      <c r="D200" t="s">
        <v>99</v>
      </c>
      <c r="E200" t="s">
        <v>417</v>
      </c>
      <c r="F200">
        <v>2</v>
      </c>
      <c r="G200">
        <v>245.38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122.53</v>
      </c>
      <c r="AC200">
        <v>122.85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122.69</v>
      </c>
      <c r="AK200">
        <v>245.38</v>
      </c>
      <c r="AL200">
        <v>194</v>
      </c>
    </row>
    <row r="201" spans="1:38" x14ac:dyDescent="0.25">
      <c r="A201" t="s">
        <v>391</v>
      </c>
      <c r="B201">
        <v>195</v>
      </c>
      <c r="C201" t="s">
        <v>532</v>
      </c>
      <c r="D201" t="s">
        <v>544</v>
      </c>
      <c r="E201" t="s">
        <v>364</v>
      </c>
      <c r="F201">
        <v>2</v>
      </c>
      <c r="G201">
        <v>242.76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125.63</v>
      </c>
      <c r="Z201">
        <v>117.13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121.38</v>
      </c>
      <c r="AK201">
        <v>242.76</v>
      </c>
      <c r="AL201">
        <v>195</v>
      </c>
    </row>
    <row r="202" spans="1:38" x14ac:dyDescent="0.25">
      <c r="A202" t="s">
        <v>392</v>
      </c>
      <c r="B202">
        <v>196</v>
      </c>
      <c r="C202" t="s">
        <v>755</v>
      </c>
      <c r="D202" t="s">
        <v>756</v>
      </c>
      <c r="E202" t="s">
        <v>365</v>
      </c>
      <c r="F202">
        <v>2</v>
      </c>
      <c r="G202">
        <v>237.3</v>
      </c>
      <c r="H202">
        <v>0</v>
      </c>
      <c r="I202">
        <v>0</v>
      </c>
      <c r="J202">
        <v>118.65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118.65</v>
      </c>
      <c r="AI202">
        <v>1</v>
      </c>
      <c r="AJ202">
        <v>118.65</v>
      </c>
      <c r="AK202">
        <v>237.3</v>
      </c>
      <c r="AL202">
        <v>196</v>
      </c>
    </row>
    <row r="203" spans="1:38" x14ac:dyDescent="0.25">
      <c r="A203" t="s">
        <v>392</v>
      </c>
      <c r="B203">
        <v>197</v>
      </c>
      <c r="C203" t="s">
        <v>757</v>
      </c>
      <c r="D203" t="s">
        <v>509</v>
      </c>
      <c r="F203">
        <v>2</v>
      </c>
      <c r="G203">
        <v>237.27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121.31</v>
      </c>
      <c r="N203">
        <v>115.96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118.64</v>
      </c>
      <c r="AK203">
        <v>237.27</v>
      </c>
      <c r="AL203">
        <v>197</v>
      </c>
    </row>
    <row r="204" spans="1:38" x14ac:dyDescent="0.25">
      <c r="A204" t="s">
        <v>391</v>
      </c>
      <c r="B204">
        <v>198</v>
      </c>
      <c r="C204" t="s">
        <v>113</v>
      </c>
      <c r="D204" t="s">
        <v>35</v>
      </c>
      <c r="E204" t="s">
        <v>386</v>
      </c>
      <c r="F204">
        <v>2</v>
      </c>
      <c r="G204">
        <v>234.37</v>
      </c>
      <c r="H204">
        <v>115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119.37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117.19</v>
      </c>
      <c r="AK204">
        <v>234.37</v>
      </c>
      <c r="AL204">
        <v>198</v>
      </c>
    </row>
    <row r="205" spans="1:38" x14ac:dyDescent="0.25">
      <c r="A205" t="s">
        <v>391</v>
      </c>
      <c r="B205">
        <v>199</v>
      </c>
      <c r="C205" t="s">
        <v>580</v>
      </c>
      <c r="D205" t="s">
        <v>99</v>
      </c>
      <c r="E205" t="s">
        <v>387</v>
      </c>
      <c r="F205">
        <v>2</v>
      </c>
      <c r="G205">
        <v>229.94</v>
      </c>
      <c r="H205">
        <v>0</v>
      </c>
      <c r="I205">
        <v>0</v>
      </c>
      <c r="J205">
        <v>118.73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111.21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114.97</v>
      </c>
      <c r="AK205">
        <v>229.94</v>
      </c>
      <c r="AL205">
        <v>199</v>
      </c>
    </row>
    <row r="206" spans="1:38" x14ac:dyDescent="0.25">
      <c r="A206" t="s">
        <v>392</v>
      </c>
      <c r="B206">
        <v>200</v>
      </c>
      <c r="C206" t="s">
        <v>657</v>
      </c>
      <c r="D206" t="s">
        <v>689</v>
      </c>
      <c r="E206" t="s">
        <v>382</v>
      </c>
      <c r="F206">
        <v>2</v>
      </c>
      <c r="G206">
        <v>229.72</v>
      </c>
      <c r="H206">
        <v>100</v>
      </c>
      <c r="I206">
        <v>129.72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114.86</v>
      </c>
      <c r="AK206">
        <v>229.72</v>
      </c>
      <c r="AL206">
        <v>200</v>
      </c>
    </row>
    <row r="207" spans="1:38" x14ac:dyDescent="0.25">
      <c r="A207" t="s">
        <v>391</v>
      </c>
      <c r="B207">
        <v>201</v>
      </c>
      <c r="C207" t="s">
        <v>538</v>
      </c>
      <c r="D207" t="s">
        <v>539</v>
      </c>
      <c r="E207" t="s">
        <v>540</v>
      </c>
      <c r="F207">
        <v>2</v>
      </c>
      <c r="G207">
        <v>229.35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109.65</v>
      </c>
      <c r="T207">
        <v>0</v>
      </c>
      <c r="U207">
        <v>119.7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114.68</v>
      </c>
      <c r="AK207">
        <v>229.35</v>
      </c>
      <c r="AL207">
        <v>201</v>
      </c>
    </row>
    <row r="208" spans="1:38" x14ac:dyDescent="0.25">
      <c r="A208" t="s">
        <v>391</v>
      </c>
      <c r="B208">
        <v>202</v>
      </c>
      <c r="C208" t="s">
        <v>204</v>
      </c>
      <c r="D208" t="s">
        <v>217</v>
      </c>
      <c r="E208" t="s">
        <v>364</v>
      </c>
      <c r="F208">
        <v>2</v>
      </c>
      <c r="G208">
        <v>229.01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133.18</v>
      </c>
      <c r="Q208">
        <v>0</v>
      </c>
      <c r="R208">
        <v>95.83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114.51</v>
      </c>
      <c r="AK208">
        <v>229.01</v>
      </c>
      <c r="AL208">
        <v>202</v>
      </c>
    </row>
    <row r="209" spans="1:38" x14ac:dyDescent="0.25">
      <c r="A209" t="s">
        <v>391</v>
      </c>
      <c r="B209">
        <v>203</v>
      </c>
      <c r="C209" t="s">
        <v>677</v>
      </c>
      <c r="D209" t="s">
        <v>665</v>
      </c>
      <c r="E209" t="s">
        <v>358</v>
      </c>
      <c r="F209">
        <v>2</v>
      </c>
      <c r="G209">
        <v>226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90</v>
      </c>
      <c r="AA209">
        <v>0</v>
      </c>
      <c r="AB209">
        <v>0</v>
      </c>
      <c r="AC209">
        <v>0</v>
      </c>
      <c r="AD209">
        <v>136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113</v>
      </c>
      <c r="AK209">
        <v>226</v>
      </c>
      <c r="AL209">
        <v>203</v>
      </c>
    </row>
    <row r="210" spans="1:38" x14ac:dyDescent="0.25">
      <c r="A210" t="s">
        <v>391</v>
      </c>
      <c r="B210">
        <v>204</v>
      </c>
      <c r="C210" t="s">
        <v>854</v>
      </c>
      <c r="D210" t="s">
        <v>315</v>
      </c>
      <c r="E210" t="s">
        <v>368</v>
      </c>
      <c r="F210">
        <v>2</v>
      </c>
      <c r="G210">
        <v>225.9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96.15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129.75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112.95</v>
      </c>
      <c r="AK210">
        <v>225.9</v>
      </c>
      <c r="AL210">
        <v>204</v>
      </c>
    </row>
    <row r="211" spans="1:38" x14ac:dyDescent="0.25">
      <c r="A211" t="s">
        <v>392</v>
      </c>
      <c r="B211">
        <v>205</v>
      </c>
      <c r="C211" t="s">
        <v>127</v>
      </c>
      <c r="D211" t="s">
        <v>128</v>
      </c>
      <c r="E211" t="s">
        <v>357</v>
      </c>
      <c r="F211">
        <v>2</v>
      </c>
      <c r="G211">
        <v>225.24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129.09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96.15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112.62</v>
      </c>
      <c r="AK211">
        <v>225.24</v>
      </c>
      <c r="AL211">
        <v>205</v>
      </c>
    </row>
    <row r="212" spans="1:38" x14ac:dyDescent="0.25">
      <c r="A212" t="s">
        <v>391</v>
      </c>
      <c r="B212">
        <v>206</v>
      </c>
      <c r="C212" t="s">
        <v>66</v>
      </c>
      <c r="D212" t="s">
        <v>67</v>
      </c>
      <c r="E212" t="s">
        <v>358</v>
      </c>
      <c r="F212">
        <v>2</v>
      </c>
      <c r="G212">
        <v>225.16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90</v>
      </c>
      <c r="AF212">
        <v>135.16</v>
      </c>
      <c r="AG212">
        <v>0</v>
      </c>
      <c r="AH212">
        <v>0</v>
      </c>
      <c r="AI212">
        <v>0</v>
      </c>
      <c r="AJ212">
        <v>112.58</v>
      </c>
      <c r="AK212">
        <v>225.16</v>
      </c>
      <c r="AL212">
        <v>206</v>
      </c>
    </row>
    <row r="213" spans="1:38" x14ac:dyDescent="0.25">
      <c r="A213" t="s">
        <v>392</v>
      </c>
      <c r="B213">
        <v>207</v>
      </c>
      <c r="C213" t="s">
        <v>584</v>
      </c>
      <c r="D213" t="s">
        <v>607</v>
      </c>
      <c r="E213" t="s">
        <v>357</v>
      </c>
      <c r="F213">
        <v>2</v>
      </c>
      <c r="G213">
        <v>223.33</v>
      </c>
      <c r="H213">
        <v>0</v>
      </c>
      <c r="I213">
        <v>0</v>
      </c>
      <c r="J213">
        <v>106.38</v>
      </c>
      <c r="K213">
        <v>0</v>
      </c>
      <c r="L213">
        <v>116.95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111.67</v>
      </c>
      <c r="AK213">
        <v>223.33</v>
      </c>
      <c r="AL213">
        <v>207</v>
      </c>
    </row>
    <row r="214" spans="1:38" x14ac:dyDescent="0.25">
      <c r="A214" t="s">
        <v>391</v>
      </c>
      <c r="B214">
        <v>208</v>
      </c>
      <c r="C214" t="s">
        <v>283</v>
      </c>
      <c r="D214" t="s">
        <v>284</v>
      </c>
      <c r="E214" t="s">
        <v>362</v>
      </c>
      <c r="F214">
        <v>2</v>
      </c>
      <c r="G214">
        <v>222.99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88.46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134.53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111.5</v>
      </c>
      <c r="AK214">
        <v>222.99</v>
      </c>
      <c r="AL214">
        <v>208</v>
      </c>
    </row>
    <row r="215" spans="1:38" x14ac:dyDescent="0.25">
      <c r="A215" t="s">
        <v>391</v>
      </c>
      <c r="B215">
        <v>209</v>
      </c>
      <c r="C215" t="s">
        <v>161</v>
      </c>
      <c r="D215" t="s">
        <v>758</v>
      </c>
      <c r="E215" t="s">
        <v>357</v>
      </c>
      <c r="F215">
        <v>2</v>
      </c>
      <c r="G215">
        <v>218.27</v>
      </c>
      <c r="H215">
        <v>87.5</v>
      </c>
      <c r="I215">
        <v>130.77000000000001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109.14</v>
      </c>
      <c r="AK215">
        <v>218.27</v>
      </c>
      <c r="AL215">
        <v>209</v>
      </c>
    </row>
    <row r="216" spans="1:38" x14ac:dyDescent="0.25">
      <c r="A216" t="s">
        <v>391</v>
      </c>
      <c r="B216">
        <v>210</v>
      </c>
      <c r="C216" t="s">
        <v>459</v>
      </c>
      <c r="D216" t="s">
        <v>759</v>
      </c>
      <c r="E216" t="s">
        <v>367</v>
      </c>
      <c r="F216">
        <v>2</v>
      </c>
      <c r="G216">
        <v>217.18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85.71</v>
      </c>
      <c r="R216">
        <v>131.47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108.59</v>
      </c>
      <c r="AK216">
        <v>217.18</v>
      </c>
      <c r="AL216">
        <v>210</v>
      </c>
    </row>
    <row r="217" spans="1:38" x14ac:dyDescent="0.25">
      <c r="A217" t="s">
        <v>391</v>
      </c>
      <c r="B217">
        <v>211</v>
      </c>
      <c r="C217" t="s">
        <v>587</v>
      </c>
      <c r="D217" t="s">
        <v>27</v>
      </c>
      <c r="E217" t="s">
        <v>357</v>
      </c>
      <c r="F217">
        <v>2</v>
      </c>
      <c r="G217">
        <v>216.25</v>
      </c>
      <c r="H217">
        <v>108.41</v>
      </c>
      <c r="I217">
        <v>0</v>
      </c>
      <c r="J217">
        <v>107.84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108.13</v>
      </c>
      <c r="AK217">
        <v>216.25</v>
      </c>
      <c r="AL217">
        <v>211</v>
      </c>
    </row>
    <row r="218" spans="1:38" x14ac:dyDescent="0.25">
      <c r="A218" t="s">
        <v>391</v>
      </c>
      <c r="B218">
        <v>212</v>
      </c>
      <c r="C218" t="s">
        <v>687</v>
      </c>
      <c r="D218" t="s">
        <v>181</v>
      </c>
      <c r="E218" t="s">
        <v>368</v>
      </c>
      <c r="F218">
        <v>2</v>
      </c>
      <c r="G218">
        <v>215.71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120.71</v>
      </c>
      <c r="X218">
        <v>0</v>
      </c>
      <c r="Y218">
        <v>0</v>
      </c>
      <c r="Z218">
        <v>95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107.86</v>
      </c>
      <c r="AK218">
        <v>215.71</v>
      </c>
      <c r="AL218">
        <v>212</v>
      </c>
    </row>
    <row r="219" spans="1:38" x14ac:dyDescent="0.25">
      <c r="A219" t="s">
        <v>391</v>
      </c>
      <c r="B219">
        <v>213</v>
      </c>
      <c r="C219" t="s">
        <v>255</v>
      </c>
      <c r="D219" t="s">
        <v>256</v>
      </c>
      <c r="E219" t="s">
        <v>358</v>
      </c>
      <c r="F219">
        <v>2</v>
      </c>
      <c r="G219">
        <v>213.15</v>
      </c>
      <c r="H219">
        <v>0</v>
      </c>
      <c r="I219">
        <v>0</v>
      </c>
      <c r="J219">
        <v>0</v>
      </c>
      <c r="K219">
        <v>94.44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118.71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106.58</v>
      </c>
      <c r="AK219">
        <v>213.15</v>
      </c>
      <c r="AL219">
        <v>213</v>
      </c>
    </row>
    <row r="220" spans="1:38" x14ac:dyDescent="0.25">
      <c r="A220" t="s">
        <v>391</v>
      </c>
      <c r="B220">
        <v>214</v>
      </c>
      <c r="C220" t="s">
        <v>859</v>
      </c>
      <c r="D220" t="s">
        <v>221</v>
      </c>
      <c r="E220" t="s">
        <v>417</v>
      </c>
      <c r="F220">
        <v>2</v>
      </c>
      <c r="G220">
        <v>212.71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82.14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130.57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106.36</v>
      </c>
      <c r="AK220">
        <v>212.71</v>
      </c>
      <c r="AL220">
        <v>214</v>
      </c>
    </row>
    <row r="221" spans="1:38" x14ac:dyDescent="0.25">
      <c r="A221" t="s">
        <v>391</v>
      </c>
      <c r="B221">
        <v>215</v>
      </c>
      <c r="C221" t="s">
        <v>69</v>
      </c>
      <c r="D221" t="s">
        <v>1131</v>
      </c>
      <c r="E221" t="s">
        <v>359</v>
      </c>
      <c r="F221">
        <v>2</v>
      </c>
      <c r="G221">
        <v>201.84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129.11000000000001</v>
      </c>
      <c r="AA221">
        <v>0</v>
      </c>
      <c r="AB221">
        <v>0</v>
      </c>
      <c r="AC221">
        <v>72.73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100.92</v>
      </c>
      <c r="AK221">
        <v>201.84</v>
      </c>
      <c r="AL221">
        <v>215</v>
      </c>
    </row>
    <row r="222" spans="1:38" x14ac:dyDescent="0.25">
      <c r="A222" t="s">
        <v>391</v>
      </c>
      <c r="B222">
        <v>216</v>
      </c>
      <c r="C222" t="s">
        <v>852</v>
      </c>
      <c r="D222" t="s">
        <v>35</v>
      </c>
      <c r="E222" t="s">
        <v>853</v>
      </c>
      <c r="F222">
        <v>2</v>
      </c>
      <c r="G222">
        <v>192.58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96.43</v>
      </c>
      <c r="R222">
        <v>0</v>
      </c>
      <c r="S222">
        <v>0</v>
      </c>
      <c r="T222">
        <v>0</v>
      </c>
      <c r="U222">
        <v>0</v>
      </c>
      <c r="V222">
        <v>96.15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96.29</v>
      </c>
      <c r="AK222">
        <v>192.58</v>
      </c>
      <c r="AL222">
        <v>216</v>
      </c>
    </row>
    <row r="223" spans="1:38" x14ac:dyDescent="0.25">
      <c r="A223" t="s">
        <v>391</v>
      </c>
      <c r="B223">
        <v>217</v>
      </c>
      <c r="C223" t="s">
        <v>796</v>
      </c>
      <c r="D223" t="s">
        <v>797</v>
      </c>
      <c r="E223" t="s">
        <v>798</v>
      </c>
      <c r="F223">
        <v>2</v>
      </c>
      <c r="G223">
        <v>189.21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128.5</v>
      </c>
      <c r="P223">
        <v>0</v>
      </c>
      <c r="Q223">
        <v>60.71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94.61</v>
      </c>
      <c r="AK223">
        <v>189.21</v>
      </c>
      <c r="AL223">
        <v>217</v>
      </c>
    </row>
    <row r="224" spans="1:38" x14ac:dyDescent="0.25">
      <c r="A224" t="s">
        <v>391</v>
      </c>
      <c r="B224">
        <v>218</v>
      </c>
      <c r="C224" t="s">
        <v>760</v>
      </c>
      <c r="D224" t="s">
        <v>25</v>
      </c>
      <c r="E224" t="s">
        <v>359</v>
      </c>
      <c r="F224">
        <v>2</v>
      </c>
      <c r="G224">
        <v>183.62</v>
      </c>
      <c r="H224">
        <v>50</v>
      </c>
      <c r="I224">
        <v>133.62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91.81</v>
      </c>
      <c r="AK224">
        <v>183.62</v>
      </c>
      <c r="AL224">
        <v>218</v>
      </c>
    </row>
    <row r="225" spans="1:38" x14ac:dyDescent="0.25">
      <c r="A225" t="s">
        <v>391</v>
      </c>
      <c r="B225">
        <v>219</v>
      </c>
      <c r="C225" t="s">
        <v>604</v>
      </c>
      <c r="D225" t="s">
        <v>59</v>
      </c>
      <c r="E225" t="s">
        <v>605</v>
      </c>
      <c r="F225">
        <v>2</v>
      </c>
      <c r="G225">
        <v>176.57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50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126.57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88.29</v>
      </c>
      <c r="AK225">
        <v>176.57</v>
      </c>
      <c r="AL225">
        <v>219</v>
      </c>
    </row>
    <row r="226" spans="1:38" x14ac:dyDescent="0.25">
      <c r="A226" t="s">
        <v>391</v>
      </c>
      <c r="B226">
        <v>220</v>
      </c>
      <c r="C226" t="s">
        <v>338</v>
      </c>
      <c r="D226" t="s">
        <v>342</v>
      </c>
      <c r="E226" t="s">
        <v>363</v>
      </c>
      <c r="F226">
        <v>2</v>
      </c>
      <c r="G226">
        <v>170.71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50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120.71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85.36</v>
      </c>
      <c r="AK226">
        <v>170.71</v>
      </c>
      <c r="AL226">
        <v>220</v>
      </c>
    </row>
    <row r="227" spans="1:38" x14ac:dyDescent="0.25">
      <c r="A227" t="s">
        <v>391</v>
      </c>
      <c r="B227">
        <v>221</v>
      </c>
      <c r="C227" t="s">
        <v>420</v>
      </c>
      <c r="D227" t="s">
        <v>268</v>
      </c>
      <c r="E227" t="s">
        <v>362</v>
      </c>
      <c r="F227">
        <v>1</v>
      </c>
      <c r="G227">
        <v>138.31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138.31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138.31</v>
      </c>
      <c r="AK227">
        <v>138.31</v>
      </c>
      <c r="AL227">
        <v>221</v>
      </c>
    </row>
    <row r="228" spans="1:38" x14ac:dyDescent="0.25">
      <c r="A228" t="s">
        <v>391</v>
      </c>
      <c r="B228">
        <v>222</v>
      </c>
      <c r="C228" t="s">
        <v>16</v>
      </c>
      <c r="D228" t="s">
        <v>22</v>
      </c>
      <c r="E228" t="s">
        <v>370</v>
      </c>
      <c r="F228">
        <v>1</v>
      </c>
      <c r="G228">
        <v>137.07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137.07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137.07</v>
      </c>
      <c r="AK228">
        <v>137.07</v>
      </c>
      <c r="AL228">
        <v>222</v>
      </c>
    </row>
    <row r="229" spans="1:38" x14ac:dyDescent="0.25">
      <c r="A229" t="s">
        <v>391</v>
      </c>
      <c r="B229">
        <v>223</v>
      </c>
      <c r="C229" t="s">
        <v>930</v>
      </c>
      <c r="D229" t="s">
        <v>148</v>
      </c>
      <c r="E229" t="s">
        <v>362</v>
      </c>
      <c r="F229">
        <v>1</v>
      </c>
      <c r="G229">
        <v>136.99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136.99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136.99</v>
      </c>
      <c r="AK229">
        <v>136.99</v>
      </c>
      <c r="AL229">
        <v>223</v>
      </c>
    </row>
    <row r="230" spans="1:38" x14ac:dyDescent="0.25">
      <c r="A230" t="s">
        <v>391</v>
      </c>
      <c r="B230">
        <v>224</v>
      </c>
      <c r="C230" t="s">
        <v>1075</v>
      </c>
      <c r="D230" t="s">
        <v>1076</v>
      </c>
      <c r="E230" t="s">
        <v>450</v>
      </c>
      <c r="F230">
        <v>1</v>
      </c>
      <c r="G230">
        <v>136.37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136.37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136.37</v>
      </c>
      <c r="AK230">
        <v>136.37</v>
      </c>
      <c r="AL230">
        <v>224</v>
      </c>
    </row>
    <row r="231" spans="1:38" x14ac:dyDescent="0.25">
      <c r="A231" t="s">
        <v>391</v>
      </c>
      <c r="B231">
        <v>225</v>
      </c>
      <c r="C231" t="s">
        <v>243</v>
      </c>
      <c r="D231" t="s">
        <v>172</v>
      </c>
      <c r="E231" t="s">
        <v>550</v>
      </c>
      <c r="F231">
        <v>1</v>
      </c>
      <c r="G231">
        <v>136.30000000000001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136.30000000000001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136.30000000000001</v>
      </c>
      <c r="AK231">
        <v>136.30000000000001</v>
      </c>
      <c r="AL231">
        <v>225</v>
      </c>
    </row>
    <row r="232" spans="1:38" x14ac:dyDescent="0.25">
      <c r="A232" t="s">
        <v>391</v>
      </c>
      <c r="B232">
        <v>226</v>
      </c>
      <c r="C232" t="s">
        <v>761</v>
      </c>
      <c r="D232" t="s">
        <v>212</v>
      </c>
      <c r="E232" t="s">
        <v>417</v>
      </c>
      <c r="F232">
        <v>1</v>
      </c>
      <c r="G232">
        <v>136.28</v>
      </c>
      <c r="H232">
        <v>0</v>
      </c>
      <c r="I232">
        <v>0</v>
      </c>
      <c r="J232">
        <v>136.28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136.28</v>
      </c>
      <c r="AK232">
        <v>136.28</v>
      </c>
      <c r="AL232">
        <v>226</v>
      </c>
    </row>
    <row r="233" spans="1:38" x14ac:dyDescent="0.25">
      <c r="A233" t="s">
        <v>391</v>
      </c>
      <c r="B233">
        <v>227</v>
      </c>
      <c r="C233" t="s">
        <v>1077</v>
      </c>
      <c r="D233" t="s">
        <v>208</v>
      </c>
      <c r="E233" t="s">
        <v>367</v>
      </c>
      <c r="F233">
        <v>1</v>
      </c>
      <c r="G233">
        <v>136.16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136.16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136.16</v>
      </c>
      <c r="AK233">
        <v>136.16</v>
      </c>
      <c r="AL233">
        <v>227</v>
      </c>
    </row>
    <row r="234" spans="1:38" x14ac:dyDescent="0.25">
      <c r="A234" t="s">
        <v>391</v>
      </c>
      <c r="B234">
        <v>229</v>
      </c>
      <c r="C234" t="s">
        <v>762</v>
      </c>
      <c r="D234" t="s">
        <v>763</v>
      </c>
      <c r="E234" t="s">
        <v>367</v>
      </c>
      <c r="F234">
        <v>1</v>
      </c>
      <c r="G234">
        <v>136.06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136.06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136.06</v>
      </c>
      <c r="AK234">
        <v>136.06</v>
      </c>
      <c r="AL234">
        <v>229</v>
      </c>
    </row>
    <row r="235" spans="1:38" x14ac:dyDescent="0.25">
      <c r="A235" t="s">
        <v>391</v>
      </c>
      <c r="B235">
        <v>228</v>
      </c>
      <c r="C235" t="s">
        <v>1078</v>
      </c>
      <c r="D235" t="s">
        <v>1079</v>
      </c>
      <c r="E235" t="s">
        <v>367</v>
      </c>
      <c r="F235">
        <v>1</v>
      </c>
      <c r="G235">
        <v>136.06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136.06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136.06</v>
      </c>
      <c r="AK235">
        <v>136.06</v>
      </c>
      <c r="AL235">
        <v>228</v>
      </c>
    </row>
    <row r="236" spans="1:38" x14ac:dyDescent="0.25">
      <c r="A236" t="s">
        <v>391</v>
      </c>
      <c r="B236">
        <v>230</v>
      </c>
      <c r="C236" t="s">
        <v>112</v>
      </c>
      <c r="D236" t="s">
        <v>480</v>
      </c>
      <c r="E236" t="s">
        <v>357</v>
      </c>
      <c r="F236">
        <v>1</v>
      </c>
      <c r="G236">
        <v>135.46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135.46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135.46</v>
      </c>
      <c r="AK236">
        <v>135.46</v>
      </c>
      <c r="AL236">
        <v>230</v>
      </c>
    </row>
    <row r="237" spans="1:38" x14ac:dyDescent="0.25">
      <c r="A237" t="s">
        <v>391</v>
      </c>
      <c r="B237">
        <v>232</v>
      </c>
      <c r="C237" t="s">
        <v>641</v>
      </c>
      <c r="D237" t="s">
        <v>144</v>
      </c>
      <c r="E237" t="s">
        <v>380</v>
      </c>
      <c r="F237">
        <v>1</v>
      </c>
      <c r="G237">
        <v>135.44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135.44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135.44</v>
      </c>
      <c r="AK237">
        <v>135.44</v>
      </c>
      <c r="AL237">
        <v>232</v>
      </c>
    </row>
    <row r="238" spans="1:38" x14ac:dyDescent="0.25">
      <c r="A238" t="s">
        <v>391</v>
      </c>
      <c r="B238">
        <v>231</v>
      </c>
      <c r="C238" t="s">
        <v>328</v>
      </c>
      <c r="D238" t="s">
        <v>280</v>
      </c>
      <c r="E238" t="s">
        <v>370</v>
      </c>
      <c r="F238">
        <v>1</v>
      </c>
      <c r="G238">
        <v>135.44</v>
      </c>
      <c r="H238">
        <v>0</v>
      </c>
      <c r="I238">
        <v>135.44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135.44</v>
      </c>
      <c r="AK238">
        <v>135.44</v>
      </c>
      <c r="AL238">
        <v>231</v>
      </c>
    </row>
    <row r="239" spans="1:38" x14ac:dyDescent="0.25">
      <c r="A239" t="s">
        <v>391</v>
      </c>
      <c r="B239">
        <v>233</v>
      </c>
      <c r="C239" t="s">
        <v>1317</v>
      </c>
      <c r="D239" t="s">
        <v>43</v>
      </c>
      <c r="E239" t="s">
        <v>363</v>
      </c>
      <c r="F239">
        <v>1</v>
      </c>
      <c r="G239">
        <v>135.43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135.43</v>
      </c>
      <c r="AH239">
        <v>0</v>
      </c>
      <c r="AI239">
        <v>0</v>
      </c>
      <c r="AJ239">
        <v>135.43</v>
      </c>
      <c r="AK239">
        <v>135.43</v>
      </c>
      <c r="AL239">
        <v>233</v>
      </c>
    </row>
    <row r="240" spans="1:38" x14ac:dyDescent="0.25">
      <c r="A240" t="s">
        <v>391</v>
      </c>
      <c r="B240">
        <v>234</v>
      </c>
      <c r="C240" t="s">
        <v>1083</v>
      </c>
      <c r="D240" t="s">
        <v>1084</v>
      </c>
      <c r="E240" t="s">
        <v>367</v>
      </c>
      <c r="F240">
        <v>1</v>
      </c>
      <c r="G240">
        <v>135.36000000000001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135.36000000000001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135.36000000000001</v>
      </c>
      <c r="AK240">
        <v>135.36000000000001</v>
      </c>
      <c r="AL240">
        <v>234</v>
      </c>
    </row>
    <row r="241" spans="1:38" x14ac:dyDescent="0.25">
      <c r="A241" t="s">
        <v>391</v>
      </c>
      <c r="B241">
        <v>235</v>
      </c>
      <c r="C241" t="s">
        <v>89</v>
      </c>
      <c r="D241" t="s">
        <v>764</v>
      </c>
      <c r="F241">
        <v>1</v>
      </c>
      <c r="G241">
        <v>135.33000000000001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135.33000000000001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135.33000000000001</v>
      </c>
      <c r="AK241">
        <v>135.33000000000001</v>
      </c>
      <c r="AL241">
        <v>235</v>
      </c>
    </row>
    <row r="242" spans="1:38" x14ac:dyDescent="0.25">
      <c r="A242" t="s">
        <v>392</v>
      </c>
      <c r="B242">
        <v>236</v>
      </c>
      <c r="C242" t="s">
        <v>650</v>
      </c>
      <c r="D242" t="s">
        <v>651</v>
      </c>
      <c r="E242" t="s">
        <v>368</v>
      </c>
      <c r="F242">
        <v>1</v>
      </c>
      <c r="G242">
        <v>135.21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135.21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135.21</v>
      </c>
      <c r="AK242">
        <v>135.21</v>
      </c>
      <c r="AL242">
        <v>236</v>
      </c>
    </row>
    <row r="243" spans="1:38" x14ac:dyDescent="0.25">
      <c r="A243" t="s">
        <v>391</v>
      </c>
      <c r="B243">
        <v>237</v>
      </c>
      <c r="C243" t="s">
        <v>653</v>
      </c>
      <c r="D243" t="s">
        <v>765</v>
      </c>
      <c r="E243" t="s">
        <v>362</v>
      </c>
      <c r="F243">
        <v>1</v>
      </c>
      <c r="G243">
        <v>135.03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135.03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135.03</v>
      </c>
      <c r="AK243">
        <v>135.03</v>
      </c>
      <c r="AL243">
        <v>237</v>
      </c>
    </row>
    <row r="244" spans="1:38" x14ac:dyDescent="0.25">
      <c r="A244" t="s">
        <v>391</v>
      </c>
      <c r="B244">
        <v>238</v>
      </c>
      <c r="C244" t="s">
        <v>343</v>
      </c>
      <c r="D244" t="s">
        <v>306</v>
      </c>
      <c r="E244" t="s">
        <v>376</v>
      </c>
      <c r="F244">
        <v>1</v>
      </c>
      <c r="G244">
        <v>135.02000000000001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135.02000000000001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135.02000000000001</v>
      </c>
      <c r="AK244">
        <v>135.02000000000001</v>
      </c>
      <c r="AL244">
        <v>238</v>
      </c>
    </row>
    <row r="245" spans="1:38" x14ac:dyDescent="0.25">
      <c r="A245" t="s">
        <v>391</v>
      </c>
      <c r="B245">
        <v>239</v>
      </c>
      <c r="C245" t="s">
        <v>31</v>
      </c>
      <c r="D245" t="s">
        <v>32</v>
      </c>
      <c r="E245" t="s">
        <v>385</v>
      </c>
      <c r="F245">
        <v>1</v>
      </c>
      <c r="G245">
        <v>134.9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134.9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134.9</v>
      </c>
      <c r="AK245">
        <v>134.9</v>
      </c>
      <c r="AL245">
        <v>239</v>
      </c>
    </row>
    <row r="246" spans="1:38" x14ac:dyDescent="0.25">
      <c r="A246" t="s">
        <v>391</v>
      </c>
      <c r="B246">
        <v>240</v>
      </c>
      <c r="C246" t="s">
        <v>241</v>
      </c>
      <c r="D246" t="s">
        <v>126</v>
      </c>
      <c r="E246" t="s">
        <v>386</v>
      </c>
      <c r="F246">
        <v>1</v>
      </c>
      <c r="G246">
        <v>134.54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134.54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134.54</v>
      </c>
      <c r="AK246">
        <v>134.54</v>
      </c>
      <c r="AL246">
        <v>240</v>
      </c>
    </row>
    <row r="247" spans="1:38" x14ac:dyDescent="0.25">
      <c r="A247" t="s">
        <v>391</v>
      </c>
      <c r="B247">
        <v>241</v>
      </c>
      <c r="C247" t="s">
        <v>766</v>
      </c>
      <c r="D247" t="s">
        <v>767</v>
      </c>
      <c r="E247" t="s">
        <v>367</v>
      </c>
      <c r="F247">
        <v>1</v>
      </c>
      <c r="G247">
        <v>134.4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134.4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134.4</v>
      </c>
      <c r="AK247">
        <v>134.4</v>
      </c>
      <c r="AL247">
        <v>241</v>
      </c>
    </row>
    <row r="248" spans="1:38" x14ac:dyDescent="0.25">
      <c r="A248" t="s">
        <v>391</v>
      </c>
      <c r="B248">
        <v>242</v>
      </c>
      <c r="C248" t="s">
        <v>461</v>
      </c>
      <c r="D248" t="s">
        <v>54</v>
      </c>
      <c r="E248" t="s">
        <v>362</v>
      </c>
      <c r="F248">
        <v>1</v>
      </c>
      <c r="G248">
        <v>134.28</v>
      </c>
      <c r="H248">
        <v>134.28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134.28</v>
      </c>
      <c r="AK248">
        <v>134.28</v>
      </c>
      <c r="AL248">
        <v>242</v>
      </c>
    </row>
    <row r="249" spans="1:38" x14ac:dyDescent="0.25">
      <c r="A249" t="s">
        <v>391</v>
      </c>
      <c r="B249">
        <v>244</v>
      </c>
      <c r="C249" t="s">
        <v>317</v>
      </c>
      <c r="D249" t="s">
        <v>221</v>
      </c>
      <c r="E249" t="s">
        <v>367</v>
      </c>
      <c r="F249">
        <v>1</v>
      </c>
      <c r="G249">
        <v>134.01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134.01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134.01</v>
      </c>
      <c r="AK249">
        <v>134.01</v>
      </c>
      <c r="AL249">
        <v>244</v>
      </c>
    </row>
    <row r="250" spans="1:38" x14ac:dyDescent="0.25">
      <c r="A250" t="s">
        <v>391</v>
      </c>
      <c r="B250">
        <v>243</v>
      </c>
      <c r="C250" t="s">
        <v>768</v>
      </c>
      <c r="D250" t="s">
        <v>769</v>
      </c>
      <c r="E250" t="s">
        <v>770</v>
      </c>
      <c r="F250">
        <v>1</v>
      </c>
      <c r="G250">
        <v>134.01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134.01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134.01</v>
      </c>
      <c r="AK250">
        <v>134.01</v>
      </c>
      <c r="AL250">
        <v>243</v>
      </c>
    </row>
    <row r="251" spans="1:38" x14ac:dyDescent="0.25">
      <c r="A251" t="s">
        <v>391</v>
      </c>
      <c r="B251">
        <v>245</v>
      </c>
      <c r="C251" t="s">
        <v>653</v>
      </c>
      <c r="D251" t="s">
        <v>654</v>
      </c>
      <c r="E251" t="s">
        <v>362</v>
      </c>
      <c r="F251">
        <v>1</v>
      </c>
      <c r="G251">
        <v>133.91999999999999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133.91999999999999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133.91999999999999</v>
      </c>
      <c r="AK251">
        <v>133.91999999999999</v>
      </c>
      <c r="AL251">
        <v>245</v>
      </c>
    </row>
    <row r="252" spans="1:38" x14ac:dyDescent="0.25">
      <c r="A252" t="s">
        <v>391</v>
      </c>
      <c r="B252">
        <v>246</v>
      </c>
      <c r="C252" t="s">
        <v>1085</v>
      </c>
      <c r="D252" t="s">
        <v>622</v>
      </c>
      <c r="E252" t="s">
        <v>363</v>
      </c>
      <c r="F252">
        <v>1</v>
      </c>
      <c r="G252">
        <v>133.86000000000001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133.86000000000001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133.86000000000001</v>
      </c>
      <c r="AK252">
        <v>133.86000000000001</v>
      </c>
      <c r="AL252">
        <v>246</v>
      </c>
    </row>
    <row r="253" spans="1:38" x14ac:dyDescent="0.25">
      <c r="A253" t="s">
        <v>391</v>
      </c>
      <c r="B253">
        <v>247</v>
      </c>
      <c r="C253" t="s">
        <v>1288</v>
      </c>
      <c r="D253" t="s">
        <v>61</v>
      </c>
      <c r="E253" t="s">
        <v>383</v>
      </c>
      <c r="F253">
        <v>1</v>
      </c>
      <c r="G253">
        <v>133.85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133.85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133.85</v>
      </c>
      <c r="AK253">
        <v>133.85</v>
      </c>
      <c r="AL253">
        <v>247</v>
      </c>
    </row>
    <row r="254" spans="1:38" x14ac:dyDescent="0.25">
      <c r="A254" t="s">
        <v>391</v>
      </c>
      <c r="B254">
        <v>248</v>
      </c>
      <c r="C254" t="s">
        <v>1086</v>
      </c>
      <c r="D254" t="s">
        <v>1087</v>
      </c>
      <c r="E254" t="s">
        <v>363</v>
      </c>
      <c r="F254">
        <v>1</v>
      </c>
      <c r="G254">
        <v>133.80000000000001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133.80000000000001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133.80000000000001</v>
      </c>
      <c r="AK254">
        <v>133.80000000000001</v>
      </c>
      <c r="AL254">
        <v>248</v>
      </c>
    </row>
    <row r="255" spans="1:38" x14ac:dyDescent="0.25">
      <c r="A255" t="s">
        <v>392</v>
      </c>
      <c r="B255">
        <v>249</v>
      </c>
      <c r="C255" t="s">
        <v>20</v>
      </c>
      <c r="D255" t="s">
        <v>1067</v>
      </c>
      <c r="E255" t="s">
        <v>359</v>
      </c>
      <c r="F255">
        <v>1</v>
      </c>
      <c r="G255">
        <v>133.76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133.76</v>
      </c>
      <c r="AF255">
        <v>0</v>
      </c>
      <c r="AG255">
        <v>0</v>
      </c>
      <c r="AH255">
        <v>0</v>
      </c>
      <c r="AI255">
        <v>0</v>
      </c>
      <c r="AJ255">
        <v>133.76</v>
      </c>
      <c r="AK255">
        <v>133.76</v>
      </c>
      <c r="AL255">
        <v>249</v>
      </c>
    </row>
    <row r="256" spans="1:38" x14ac:dyDescent="0.25">
      <c r="A256" t="s">
        <v>711</v>
      </c>
      <c r="B256">
        <v>250</v>
      </c>
      <c r="C256" t="s">
        <v>1088</v>
      </c>
      <c r="D256" t="s">
        <v>1089</v>
      </c>
      <c r="E256" t="s">
        <v>948</v>
      </c>
      <c r="F256">
        <v>1</v>
      </c>
      <c r="G256">
        <v>133.56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133.56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133.56</v>
      </c>
      <c r="AK256">
        <v>133.56</v>
      </c>
      <c r="AL256">
        <v>250</v>
      </c>
    </row>
    <row r="257" spans="1:38" x14ac:dyDescent="0.25">
      <c r="A257" t="s">
        <v>392</v>
      </c>
      <c r="B257">
        <v>251</v>
      </c>
      <c r="C257" t="s">
        <v>772</v>
      </c>
      <c r="D257" t="s">
        <v>119</v>
      </c>
      <c r="E257" t="s">
        <v>568</v>
      </c>
      <c r="F257">
        <v>1</v>
      </c>
      <c r="G257">
        <v>133.5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133.5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133.5</v>
      </c>
      <c r="AK257">
        <v>133.5</v>
      </c>
      <c r="AL257">
        <v>251</v>
      </c>
    </row>
    <row r="258" spans="1:38" x14ac:dyDescent="0.25">
      <c r="A258" t="s">
        <v>391</v>
      </c>
      <c r="B258">
        <v>252</v>
      </c>
      <c r="C258" t="s">
        <v>771</v>
      </c>
      <c r="D258" t="s">
        <v>715</v>
      </c>
      <c r="E258" t="s">
        <v>382</v>
      </c>
      <c r="F258">
        <v>1</v>
      </c>
      <c r="G258">
        <v>133.5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133.5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133.5</v>
      </c>
      <c r="AK258">
        <v>133.5</v>
      </c>
      <c r="AL258">
        <v>252</v>
      </c>
    </row>
    <row r="259" spans="1:38" x14ac:dyDescent="0.25">
      <c r="A259" t="s">
        <v>392</v>
      </c>
      <c r="B259">
        <v>253</v>
      </c>
      <c r="C259" t="s">
        <v>20</v>
      </c>
      <c r="D259" t="s">
        <v>525</v>
      </c>
      <c r="E259" t="s">
        <v>357</v>
      </c>
      <c r="F259">
        <v>1</v>
      </c>
      <c r="G259">
        <v>133.46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133.46</v>
      </c>
      <c r="AF259">
        <v>0</v>
      </c>
      <c r="AG259">
        <v>0</v>
      </c>
      <c r="AH259">
        <v>0</v>
      </c>
      <c r="AI259">
        <v>0</v>
      </c>
      <c r="AJ259">
        <v>133.46</v>
      </c>
      <c r="AK259">
        <v>133.46</v>
      </c>
      <c r="AL259">
        <v>253</v>
      </c>
    </row>
    <row r="260" spans="1:38" x14ac:dyDescent="0.25">
      <c r="A260" t="s">
        <v>391</v>
      </c>
      <c r="B260">
        <v>255</v>
      </c>
      <c r="C260" t="s">
        <v>1289</v>
      </c>
      <c r="D260" t="s">
        <v>76</v>
      </c>
      <c r="E260" t="s">
        <v>421</v>
      </c>
      <c r="F260">
        <v>1</v>
      </c>
      <c r="G260">
        <v>133.36000000000001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133.36000000000001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133.36000000000001</v>
      </c>
      <c r="AK260">
        <v>133.36000000000001</v>
      </c>
      <c r="AL260">
        <v>255</v>
      </c>
    </row>
    <row r="261" spans="1:38" x14ac:dyDescent="0.25">
      <c r="A261" t="s">
        <v>391</v>
      </c>
      <c r="B261">
        <v>254</v>
      </c>
      <c r="C261" t="s">
        <v>722</v>
      </c>
      <c r="D261" t="s">
        <v>773</v>
      </c>
      <c r="E261" t="s">
        <v>774</v>
      </c>
      <c r="F261">
        <v>1</v>
      </c>
      <c r="G261">
        <v>133.36000000000001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133.36000000000001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133.36000000000001</v>
      </c>
      <c r="AK261">
        <v>133.36000000000001</v>
      </c>
      <c r="AL261">
        <v>254</v>
      </c>
    </row>
    <row r="262" spans="1:38" x14ac:dyDescent="0.25">
      <c r="A262" t="s">
        <v>391</v>
      </c>
      <c r="B262">
        <v>256</v>
      </c>
      <c r="C262" t="s">
        <v>317</v>
      </c>
      <c r="D262" t="s">
        <v>318</v>
      </c>
      <c r="E262" t="s">
        <v>357</v>
      </c>
      <c r="F262">
        <v>1</v>
      </c>
      <c r="G262">
        <v>133.28</v>
      </c>
      <c r="H262">
        <v>0</v>
      </c>
      <c r="I262">
        <v>0</v>
      </c>
      <c r="J262">
        <v>0</v>
      </c>
      <c r="K262">
        <v>0</v>
      </c>
      <c r="L262">
        <v>133.28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133.28</v>
      </c>
      <c r="AK262">
        <v>133.28</v>
      </c>
      <c r="AL262">
        <v>256</v>
      </c>
    </row>
    <row r="263" spans="1:38" x14ac:dyDescent="0.25">
      <c r="A263" t="s">
        <v>392</v>
      </c>
      <c r="B263">
        <v>257</v>
      </c>
      <c r="C263" t="s">
        <v>524</v>
      </c>
      <c r="D263" t="s">
        <v>525</v>
      </c>
      <c r="F263">
        <v>1</v>
      </c>
      <c r="G263">
        <v>133.21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133.21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133.21</v>
      </c>
      <c r="AK263">
        <v>133.21</v>
      </c>
      <c r="AL263">
        <v>257</v>
      </c>
    </row>
    <row r="264" spans="1:38" x14ac:dyDescent="0.25">
      <c r="A264" t="s">
        <v>392</v>
      </c>
      <c r="B264">
        <v>258</v>
      </c>
      <c r="C264" t="s">
        <v>1090</v>
      </c>
      <c r="D264" t="s">
        <v>197</v>
      </c>
      <c r="E264" t="s">
        <v>1091</v>
      </c>
      <c r="F264">
        <v>1</v>
      </c>
      <c r="G264">
        <v>133.13999999999999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133.13999999999999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133.13999999999999</v>
      </c>
      <c r="AK264">
        <v>133.13999999999999</v>
      </c>
      <c r="AL264">
        <v>258</v>
      </c>
    </row>
    <row r="265" spans="1:38" x14ac:dyDescent="0.25">
      <c r="A265" t="s">
        <v>391</v>
      </c>
      <c r="B265">
        <v>259</v>
      </c>
      <c r="C265" t="s">
        <v>1092</v>
      </c>
      <c r="D265" t="s">
        <v>166</v>
      </c>
      <c r="E265" t="s">
        <v>373</v>
      </c>
      <c r="F265">
        <v>1</v>
      </c>
      <c r="G265">
        <v>133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133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133</v>
      </c>
      <c r="AK265">
        <v>133</v>
      </c>
      <c r="AL265">
        <v>259</v>
      </c>
    </row>
    <row r="266" spans="1:38" x14ac:dyDescent="0.25">
      <c r="A266" t="s">
        <v>391</v>
      </c>
      <c r="B266">
        <v>260</v>
      </c>
      <c r="C266" t="s">
        <v>662</v>
      </c>
      <c r="D266" t="s">
        <v>663</v>
      </c>
      <c r="E266" t="s">
        <v>367</v>
      </c>
      <c r="F266">
        <v>1</v>
      </c>
      <c r="G266">
        <v>132.81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132.81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132.81</v>
      </c>
      <c r="AK266">
        <v>132.81</v>
      </c>
      <c r="AL266">
        <v>260</v>
      </c>
    </row>
    <row r="267" spans="1:38" x14ac:dyDescent="0.25">
      <c r="A267" t="s">
        <v>391</v>
      </c>
      <c r="B267">
        <v>261</v>
      </c>
      <c r="C267" t="s">
        <v>267</v>
      </c>
      <c r="D267" t="s">
        <v>27</v>
      </c>
      <c r="E267" t="s">
        <v>362</v>
      </c>
      <c r="F267">
        <v>1</v>
      </c>
      <c r="G267">
        <v>132.56</v>
      </c>
      <c r="H267">
        <v>0</v>
      </c>
      <c r="I267">
        <v>0</v>
      </c>
      <c r="J267">
        <v>132.56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132.56</v>
      </c>
      <c r="AK267">
        <v>132.56</v>
      </c>
      <c r="AL267">
        <v>261</v>
      </c>
    </row>
    <row r="268" spans="1:38" x14ac:dyDescent="0.25">
      <c r="A268" t="s">
        <v>391</v>
      </c>
      <c r="B268">
        <v>262</v>
      </c>
      <c r="C268" t="s">
        <v>626</v>
      </c>
      <c r="D268" t="s">
        <v>59</v>
      </c>
      <c r="E268" t="s">
        <v>362</v>
      </c>
      <c r="F268">
        <v>1</v>
      </c>
      <c r="G268">
        <v>132.55000000000001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132.55000000000001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132.55000000000001</v>
      </c>
      <c r="AK268">
        <v>132.55000000000001</v>
      </c>
      <c r="AL268">
        <v>262</v>
      </c>
    </row>
    <row r="269" spans="1:38" x14ac:dyDescent="0.25">
      <c r="A269" t="s">
        <v>392</v>
      </c>
      <c r="B269">
        <v>263</v>
      </c>
      <c r="C269" t="s">
        <v>18</v>
      </c>
      <c r="D269" t="s">
        <v>227</v>
      </c>
      <c r="E269" t="s">
        <v>377</v>
      </c>
      <c r="F269">
        <v>1</v>
      </c>
      <c r="G269">
        <v>132.44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132.44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132.44</v>
      </c>
      <c r="AK269">
        <v>132.44</v>
      </c>
      <c r="AL269">
        <v>263</v>
      </c>
    </row>
    <row r="270" spans="1:38" x14ac:dyDescent="0.25">
      <c r="A270" t="s">
        <v>391</v>
      </c>
      <c r="B270">
        <v>264</v>
      </c>
      <c r="C270" t="s">
        <v>1043</v>
      </c>
      <c r="D270" t="s">
        <v>137</v>
      </c>
      <c r="E270" t="s">
        <v>367</v>
      </c>
      <c r="F270">
        <v>1</v>
      </c>
      <c r="G270">
        <v>132.43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132.43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132.43</v>
      </c>
      <c r="AK270">
        <v>132.43</v>
      </c>
      <c r="AL270">
        <v>264</v>
      </c>
    </row>
    <row r="271" spans="1:38" x14ac:dyDescent="0.25">
      <c r="A271" t="s">
        <v>391</v>
      </c>
      <c r="B271">
        <v>265</v>
      </c>
      <c r="C271" t="s">
        <v>1098</v>
      </c>
      <c r="D271" t="s">
        <v>205</v>
      </c>
      <c r="E271" t="s">
        <v>363</v>
      </c>
      <c r="F271">
        <v>1</v>
      </c>
      <c r="G271">
        <v>132.38999999999999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132.38999999999999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132.38999999999999</v>
      </c>
      <c r="AK271">
        <v>132.38999999999999</v>
      </c>
      <c r="AL271">
        <v>265</v>
      </c>
    </row>
    <row r="272" spans="1:38" x14ac:dyDescent="0.25">
      <c r="A272" t="s">
        <v>391</v>
      </c>
      <c r="B272">
        <v>267</v>
      </c>
      <c r="C272" t="s">
        <v>776</v>
      </c>
      <c r="D272" t="s">
        <v>777</v>
      </c>
      <c r="E272" t="s">
        <v>383</v>
      </c>
      <c r="F272">
        <v>1</v>
      </c>
      <c r="G272">
        <v>132.37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132.37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132.37</v>
      </c>
      <c r="AK272">
        <v>132.37</v>
      </c>
      <c r="AL272">
        <v>267</v>
      </c>
    </row>
    <row r="273" spans="1:38" x14ac:dyDescent="0.25">
      <c r="A273" t="s">
        <v>391</v>
      </c>
      <c r="B273">
        <v>266</v>
      </c>
      <c r="C273" t="s">
        <v>778</v>
      </c>
      <c r="D273" t="s">
        <v>779</v>
      </c>
      <c r="E273" t="s">
        <v>368</v>
      </c>
      <c r="F273">
        <v>1</v>
      </c>
      <c r="G273">
        <v>132.37</v>
      </c>
      <c r="H273">
        <v>0</v>
      </c>
      <c r="I273">
        <v>132.37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132.37</v>
      </c>
      <c r="AK273">
        <v>132.37</v>
      </c>
      <c r="AL273">
        <v>266</v>
      </c>
    </row>
    <row r="274" spans="1:38" x14ac:dyDescent="0.25">
      <c r="A274" t="s">
        <v>391</v>
      </c>
      <c r="B274">
        <v>268</v>
      </c>
      <c r="C274" t="s">
        <v>1062</v>
      </c>
      <c r="D274" t="s">
        <v>1100</v>
      </c>
      <c r="E274" t="s">
        <v>360</v>
      </c>
      <c r="F274">
        <v>1</v>
      </c>
      <c r="G274">
        <v>132.27000000000001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132.27000000000001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132.27000000000001</v>
      </c>
      <c r="AK274">
        <v>132.27000000000001</v>
      </c>
      <c r="AL274">
        <v>268</v>
      </c>
    </row>
    <row r="275" spans="1:38" x14ac:dyDescent="0.25">
      <c r="A275" t="s">
        <v>391</v>
      </c>
      <c r="B275">
        <v>269</v>
      </c>
      <c r="C275" t="s">
        <v>530</v>
      </c>
      <c r="D275" t="s">
        <v>25</v>
      </c>
      <c r="E275" t="s">
        <v>367</v>
      </c>
      <c r="F275">
        <v>1</v>
      </c>
      <c r="G275">
        <v>132.27000000000001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132.27000000000001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132.27000000000001</v>
      </c>
      <c r="AK275">
        <v>132.27000000000001</v>
      </c>
      <c r="AL275">
        <v>269</v>
      </c>
    </row>
    <row r="276" spans="1:38" x14ac:dyDescent="0.25">
      <c r="A276" t="s">
        <v>391</v>
      </c>
      <c r="B276">
        <v>271</v>
      </c>
      <c r="C276" t="s">
        <v>1099</v>
      </c>
      <c r="D276" t="s">
        <v>22</v>
      </c>
      <c r="E276" t="s">
        <v>363</v>
      </c>
      <c r="F276">
        <v>1</v>
      </c>
      <c r="G276">
        <v>132.22999999999999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132.22999999999999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132.22999999999999</v>
      </c>
      <c r="AK276">
        <v>132.22999999999999</v>
      </c>
      <c r="AL276">
        <v>271</v>
      </c>
    </row>
    <row r="277" spans="1:38" x14ac:dyDescent="0.25">
      <c r="A277" t="s">
        <v>391</v>
      </c>
      <c r="B277">
        <v>270</v>
      </c>
      <c r="C277" t="s">
        <v>347</v>
      </c>
      <c r="D277" t="s">
        <v>1101</v>
      </c>
      <c r="E277" t="s">
        <v>367</v>
      </c>
      <c r="F277">
        <v>1</v>
      </c>
      <c r="G277">
        <v>132.22999999999999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132.22999999999999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132.22999999999999</v>
      </c>
      <c r="AK277">
        <v>132.22999999999999</v>
      </c>
      <c r="AL277">
        <v>270</v>
      </c>
    </row>
    <row r="278" spans="1:38" x14ac:dyDescent="0.25">
      <c r="A278" t="s">
        <v>391</v>
      </c>
      <c r="B278">
        <v>272</v>
      </c>
      <c r="C278" t="s">
        <v>1102</v>
      </c>
      <c r="D278" t="s">
        <v>114</v>
      </c>
      <c r="F278">
        <v>1</v>
      </c>
      <c r="G278">
        <v>132.16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132.16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132.16</v>
      </c>
      <c r="AK278">
        <v>132.16</v>
      </c>
      <c r="AL278">
        <v>272</v>
      </c>
    </row>
    <row r="279" spans="1:38" x14ac:dyDescent="0.25">
      <c r="A279" t="s">
        <v>391</v>
      </c>
      <c r="B279">
        <v>273</v>
      </c>
      <c r="C279" t="s">
        <v>433</v>
      </c>
      <c r="D279" t="s">
        <v>434</v>
      </c>
      <c r="E279" t="s">
        <v>367</v>
      </c>
      <c r="F279">
        <v>1</v>
      </c>
      <c r="G279">
        <v>132.09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132.09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132.09</v>
      </c>
      <c r="AK279">
        <v>132.09</v>
      </c>
      <c r="AL279">
        <v>273</v>
      </c>
    </row>
    <row r="280" spans="1:38" x14ac:dyDescent="0.25">
      <c r="A280" t="s">
        <v>391</v>
      </c>
      <c r="B280">
        <v>274</v>
      </c>
      <c r="C280" t="s">
        <v>1290</v>
      </c>
      <c r="D280" t="s">
        <v>1291</v>
      </c>
      <c r="E280" t="s">
        <v>373</v>
      </c>
      <c r="F280">
        <v>1</v>
      </c>
      <c r="G280">
        <v>131.94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131.94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131.94</v>
      </c>
      <c r="AK280">
        <v>131.94</v>
      </c>
      <c r="AL280">
        <v>274</v>
      </c>
    </row>
    <row r="281" spans="1:38" x14ac:dyDescent="0.25">
      <c r="A281" t="s">
        <v>391</v>
      </c>
      <c r="B281">
        <v>275</v>
      </c>
      <c r="C281" t="s">
        <v>68</v>
      </c>
      <c r="D281" t="s">
        <v>231</v>
      </c>
      <c r="E281" t="s">
        <v>368</v>
      </c>
      <c r="F281">
        <v>1</v>
      </c>
      <c r="G281">
        <v>131.91999999999999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131.91999999999999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131.91999999999999</v>
      </c>
      <c r="AK281">
        <v>131.91999999999999</v>
      </c>
      <c r="AL281">
        <v>275</v>
      </c>
    </row>
    <row r="282" spans="1:38" x14ac:dyDescent="0.25">
      <c r="A282" t="s">
        <v>391</v>
      </c>
      <c r="B282">
        <v>276</v>
      </c>
      <c r="C282" t="s">
        <v>1318</v>
      </c>
      <c r="D282" t="s">
        <v>1319</v>
      </c>
      <c r="F282">
        <v>1</v>
      </c>
      <c r="G282">
        <v>131.76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131.76</v>
      </c>
      <c r="AH282">
        <v>0</v>
      </c>
      <c r="AI282">
        <v>0</v>
      </c>
      <c r="AJ282">
        <v>131.76</v>
      </c>
      <c r="AK282">
        <v>131.76</v>
      </c>
      <c r="AL282">
        <v>276</v>
      </c>
    </row>
    <row r="283" spans="1:38" x14ac:dyDescent="0.25">
      <c r="A283" t="s">
        <v>391</v>
      </c>
      <c r="B283">
        <v>277</v>
      </c>
      <c r="C283" t="s">
        <v>71</v>
      </c>
      <c r="D283" t="s">
        <v>27</v>
      </c>
      <c r="E283" t="s">
        <v>373</v>
      </c>
      <c r="F283">
        <v>1</v>
      </c>
      <c r="G283">
        <v>131.59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131.59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131.59</v>
      </c>
      <c r="AK283">
        <v>131.59</v>
      </c>
      <c r="AL283">
        <v>277</v>
      </c>
    </row>
    <row r="284" spans="1:38" x14ac:dyDescent="0.25">
      <c r="A284" t="s">
        <v>391</v>
      </c>
      <c r="B284">
        <v>278</v>
      </c>
      <c r="C284" t="s">
        <v>1061</v>
      </c>
      <c r="D284" t="s">
        <v>1103</v>
      </c>
      <c r="E284" t="s">
        <v>557</v>
      </c>
      <c r="F284">
        <v>1</v>
      </c>
      <c r="G284">
        <v>131.47999999999999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131.47999999999999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131.47999999999999</v>
      </c>
      <c r="AK284">
        <v>131.47999999999999</v>
      </c>
      <c r="AL284">
        <v>278</v>
      </c>
    </row>
    <row r="285" spans="1:38" x14ac:dyDescent="0.25">
      <c r="A285" t="s">
        <v>391</v>
      </c>
      <c r="B285">
        <v>280</v>
      </c>
      <c r="C285" t="s">
        <v>1104</v>
      </c>
      <c r="D285" t="s">
        <v>1105</v>
      </c>
      <c r="E285" t="s">
        <v>948</v>
      </c>
      <c r="F285">
        <v>1</v>
      </c>
      <c r="G285">
        <v>131.47999999999999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131.47999999999999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131.47999999999999</v>
      </c>
      <c r="AK285">
        <v>131.47999999999999</v>
      </c>
      <c r="AL285">
        <v>280</v>
      </c>
    </row>
    <row r="286" spans="1:38" x14ac:dyDescent="0.25">
      <c r="A286" t="s">
        <v>391</v>
      </c>
      <c r="B286">
        <v>279</v>
      </c>
      <c r="C286" t="s">
        <v>780</v>
      </c>
      <c r="D286" t="s">
        <v>781</v>
      </c>
      <c r="E286" t="s">
        <v>367</v>
      </c>
      <c r="F286">
        <v>1</v>
      </c>
      <c r="G286">
        <v>131.47999999999999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131.47999999999999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131.47999999999999</v>
      </c>
      <c r="AK286">
        <v>131.47999999999999</v>
      </c>
      <c r="AL286">
        <v>279</v>
      </c>
    </row>
    <row r="287" spans="1:38" x14ac:dyDescent="0.25">
      <c r="A287" t="s">
        <v>391</v>
      </c>
      <c r="B287">
        <v>281</v>
      </c>
      <c r="C287" t="s">
        <v>1086</v>
      </c>
      <c r="D287" t="s">
        <v>108</v>
      </c>
      <c r="E287" t="s">
        <v>363</v>
      </c>
      <c r="F287">
        <v>1</v>
      </c>
      <c r="G287">
        <v>131.47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131.47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131.47</v>
      </c>
      <c r="AK287">
        <v>131.47</v>
      </c>
      <c r="AL287">
        <v>281</v>
      </c>
    </row>
    <row r="288" spans="1:38" x14ac:dyDescent="0.25">
      <c r="A288" t="s">
        <v>391</v>
      </c>
      <c r="B288">
        <v>282</v>
      </c>
      <c r="C288" t="s">
        <v>466</v>
      </c>
      <c r="D288" t="s">
        <v>467</v>
      </c>
      <c r="E288" t="s">
        <v>367</v>
      </c>
      <c r="F288">
        <v>1</v>
      </c>
      <c r="G288">
        <v>131.44999999999999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131.44999999999999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131.44999999999999</v>
      </c>
      <c r="AK288">
        <v>131.44999999999999</v>
      </c>
      <c r="AL288">
        <v>282</v>
      </c>
    </row>
    <row r="289" spans="1:38" x14ac:dyDescent="0.25">
      <c r="A289" t="s">
        <v>391</v>
      </c>
      <c r="B289">
        <v>283</v>
      </c>
      <c r="C289" t="s">
        <v>782</v>
      </c>
      <c r="D289" t="s">
        <v>184</v>
      </c>
      <c r="E289" t="s">
        <v>359</v>
      </c>
      <c r="F289">
        <v>1</v>
      </c>
      <c r="G289">
        <v>131.35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131.35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131.35</v>
      </c>
      <c r="AK289">
        <v>131.35</v>
      </c>
      <c r="AL289">
        <v>283</v>
      </c>
    </row>
    <row r="290" spans="1:38" x14ac:dyDescent="0.25">
      <c r="A290" t="s">
        <v>391</v>
      </c>
      <c r="B290">
        <v>284</v>
      </c>
      <c r="C290" t="s">
        <v>1106</v>
      </c>
      <c r="D290" t="s">
        <v>1107</v>
      </c>
      <c r="E290" t="s">
        <v>375</v>
      </c>
      <c r="F290">
        <v>1</v>
      </c>
      <c r="G290">
        <v>131.32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131.32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131.32</v>
      </c>
      <c r="AK290">
        <v>131.32</v>
      </c>
      <c r="AL290">
        <v>284</v>
      </c>
    </row>
    <row r="291" spans="1:38" x14ac:dyDescent="0.25">
      <c r="A291" t="s">
        <v>392</v>
      </c>
      <c r="B291">
        <v>285</v>
      </c>
      <c r="C291" t="s">
        <v>666</v>
      </c>
      <c r="D291" t="s">
        <v>536</v>
      </c>
      <c r="E291" t="s">
        <v>367</v>
      </c>
      <c r="F291">
        <v>1</v>
      </c>
      <c r="G291">
        <v>131.31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131.31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131.31</v>
      </c>
      <c r="AK291">
        <v>131.31</v>
      </c>
      <c r="AL291">
        <v>285</v>
      </c>
    </row>
    <row r="292" spans="1:38" x14ac:dyDescent="0.25">
      <c r="A292" t="s">
        <v>391</v>
      </c>
      <c r="B292">
        <v>286</v>
      </c>
      <c r="C292" t="s">
        <v>656</v>
      </c>
      <c r="D292" t="s">
        <v>56</v>
      </c>
      <c r="E292" t="s">
        <v>360</v>
      </c>
      <c r="F292">
        <v>1</v>
      </c>
      <c r="G292">
        <v>131.25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131.25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131.25</v>
      </c>
      <c r="AK292">
        <v>131.25</v>
      </c>
      <c r="AL292">
        <v>286</v>
      </c>
    </row>
    <row r="293" spans="1:38" x14ac:dyDescent="0.25">
      <c r="A293" t="s">
        <v>391</v>
      </c>
      <c r="B293">
        <v>287</v>
      </c>
      <c r="C293" t="s">
        <v>468</v>
      </c>
      <c r="D293" t="s">
        <v>1108</v>
      </c>
      <c r="E293" t="s">
        <v>367</v>
      </c>
      <c r="F293">
        <v>1</v>
      </c>
      <c r="G293">
        <v>131.04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131.04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131.04</v>
      </c>
      <c r="AK293">
        <v>131.04</v>
      </c>
      <c r="AL293">
        <v>287</v>
      </c>
    </row>
    <row r="294" spans="1:38" x14ac:dyDescent="0.25">
      <c r="A294" t="s">
        <v>392</v>
      </c>
      <c r="B294">
        <v>288</v>
      </c>
      <c r="C294" t="s">
        <v>1109</v>
      </c>
      <c r="D294" t="s">
        <v>1110</v>
      </c>
      <c r="E294" t="s">
        <v>367</v>
      </c>
      <c r="F294">
        <v>1</v>
      </c>
      <c r="G294">
        <v>131.01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131.01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131.01</v>
      </c>
      <c r="AK294">
        <v>131.01</v>
      </c>
      <c r="AL294">
        <v>288</v>
      </c>
    </row>
    <row r="295" spans="1:38" x14ac:dyDescent="0.25">
      <c r="A295" t="s">
        <v>711</v>
      </c>
      <c r="B295">
        <v>289</v>
      </c>
      <c r="C295" t="s">
        <v>917</v>
      </c>
      <c r="D295" t="s">
        <v>1111</v>
      </c>
      <c r="E295" t="s">
        <v>367</v>
      </c>
      <c r="F295">
        <v>1</v>
      </c>
      <c r="G295">
        <v>130.97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130.97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130.97</v>
      </c>
      <c r="AK295">
        <v>130.97</v>
      </c>
      <c r="AL295">
        <v>289</v>
      </c>
    </row>
    <row r="296" spans="1:38" x14ac:dyDescent="0.25">
      <c r="A296" t="s">
        <v>391</v>
      </c>
      <c r="B296">
        <v>290</v>
      </c>
      <c r="C296" t="s">
        <v>1112</v>
      </c>
      <c r="D296" t="s">
        <v>1113</v>
      </c>
      <c r="E296" t="s">
        <v>363</v>
      </c>
      <c r="F296">
        <v>1</v>
      </c>
      <c r="G296">
        <v>130.94999999999999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130.94999999999999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130.94999999999999</v>
      </c>
      <c r="AK296">
        <v>130.94999999999999</v>
      </c>
      <c r="AL296">
        <v>290</v>
      </c>
    </row>
    <row r="297" spans="1:38" x14ac:dyDescent="0.25">
      <c r="A297" t="s">
        <v>391</v>
      </c>
      <c r="B297">
        <v>291</v>
      </c>
      <c r="C297" t="s">
        <v>972</v>
      </c>
      <c r="D297" t="s">
        <v>184</v>
      </c>
      <c r="E297" t="s">
        <v>359</v>
      </c>
      <c r="F297">
        <v>1</v>
      </c>
      <c r="G297">
        <v>130.88999999999999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130.88999999999999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130.88999999999999</v>
      </c>
      <c r="AK297">
        <v>130.88999999999999</v>
      </c>
      <c r="AL297">
        <v>291</v>
      </c>
    </row>
    <row r="298" spans="1:38" x14ac:dyDescent="0.25">
      <c r="A298" t="s">
        <v>391</v>
      </c>
      <c r="B298">
        <v>292</v>
      </c>
      <c r="C298" t="s">
        <v>161</v>
      </c>
      <c r="D298" t="s">
        <v>162</v>
      </c>
      <c r="E298" t="s">
        <v>357</v>
      </c>
      <c r="F298">
        <v>1</v>
      </c>
      <c r="G298">
        <v>130.74</v>
      </c>
      <c r="H298">
        <v>0</v>
      </c>
      <c r="I298">
        <v>130.74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130.74</v>
      </c>
      <c r="AK298">
        <v>130.74</v>
      </c>
      <c r="AL298">
        <v>292</v>
      </c>
    </row>
    <row r="299" spans="1:38" x14ac:dyDescent="0.25">
      <c r="A299" t="s">
        <v>711</v>
      </c>
      <c r="B299">
        <v>294</v>
      </c>
      <c r="C299" t="s">
        <v>156</v>
      </c>
      <c r="D299" t="s">
        <v>1114</v>
      </c>
      <c r="E299" t="s">
        <v>357</v>
      </c>
      <c r="F299">
        <v>1</v>
      </c>
      <c r="G299">
        <v>130.49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130.49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130.49</v>
      </c>
      <c r="AK299">
        <v>130.49</v>
      </c>
      <c r="AL299">
        <v>294</v>
      </c>
    </row>
    <row r="300" spans="1:38" x14ac:dyDescent="0.25">
      <c r="A300" t="s">
        <v>391</v>
      </c>
      <c r="B300">
        <v>293</v>
      </c>
      <c r="C300" t="s">
        <v>156</v>
      </c>
      <c r="D300" t="s">
        <v>157</v>
      </c>
      <c r="E300" t="s">
        <v>357</v>
      </c>
      <c r="F300">
        <v>1</v>
      </c>
      <c r="G300">
        <v>130.49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130.49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130.49</v>
      </c>
      <c r="AK300">
        <v>130.49</v>
      </c>
      <c r="AL300">
        <v>293</v>
      </c>
    </row>
    <row r="301" spans="1:38" x14ac:dyDescent="0.25">
      <c r="A301" t="s">
        <v>391</v>
      </c>
      <c r="B301">
        <v>295</v>
      </c>
      <c r="C301" t="s">
        <v>708</v>
      </c>
      <c r="D301" t="s">
        <v>232</v>
      </c>
      <c r="E301" t="s">
        <v>380</v>
      </c>
      <c r="F301">
        <v>1</v>
      </c>
      <c r="G301">
        <v>130.44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130.44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130.44</v>
      </c>
      <c r="AK301">
        <v>130.44</v>
      </c>
      <c r="AL301">
        <v>295</v>
      </c>
    </row>
    <row r="302" spans="1:38" x14ac:dyDescent="0.25">
      <c r="A302" t="s">
        <v>391</v>
      </c>
      <c r="B302">
        <v>296</v>
      </c>
      <c r="C302" t="s">
        <v>31</v>
      </c>
      <c r="D302" t="s">
        <v>280</v>
      </c>
      <c r="E302" t="s">
        <v>359</v>
      </c>
      <c r="F302">
        <v>1</v>
      </c>
      <c r="G302">
        <v>130.32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130.32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130.32</v>
      </c>
      <c r="AK302">
        <v>130.32</v>
      </c>
      <c r="AL302">
        <v>296</v>
      </c>
    </row>
    <row r="303" spans="1:38" x14ac:dyDescent="0.25">
      <c r="A303" t="s">
        <v>392</v>
      </c>
      <c r="B303">
        <v>297</v>
      </c>
      <c r="C303" t="s">
        <v>1078</v>
      </c>
      <c r="D303" t="s">
        <v>1115</v>
      </c>
      <c r="E303" t="s">
        <v>367</v>
      </c>
      <c r="F303">
        <v>1</v>
      </c>
      <c r="G303">
        <v>130.28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130.28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130.28</v>
      </c>
      <c r="AK303">
        <v>130.28</v>
      </c>
      <c r="AL303">
        <v>297</v>
      </c>
    </row>
    <row r="304" spans="1:38" x14ac:dyDescent="0.25">
      <c r="A304" t="s">
        <v>391</v>
      </c>
      <c r="B304">
        <v>298</v>
      </c>
      <c r="C304" t="s">
        <v>785</v>
      </c>
      <c r="D304" t="s">
        <v>786</v>
      </c>
      <c r="E304" t="s">
        <v>787</v>
      </c>
      <c r="F304">
        <v>1</v>
      </c>
      <c r="G304">
        <v>130.25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130.25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130.25</v>
      </c>
      <c r="AK304">
        <v>130.25</v>
      </c>
      <c r="AL304">
        <v>298</v>
      </c>
    </row>
    <row r="305" spans="1:38" x14ac:dyDescent="0.25">
      <c r="A305" t="s">
        <v>391</v>
      </c>
      <c r="B305">
        <v>300</v>
      </c>
      <c r="C305" t="s">
        <v>1116</v>
      </c>
      <c r="D305" t="s">
        <v>157</v>
      </c>
      <c r="E305" t="s">
        <v>1117</v>
      </c>
      <c r="F305">
        <v>1</v>
      </c>
      <c r="G305">
        <v>130.24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130.24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130.24</v>
      </c>
      <c r="AK305">
        <v>130.24</v>
      </c>
      <c r="AL305">
        <v>299</v>
      </c>
    </row>
    <row r="306" spans="1:38" x14ac:dyDescent="0.25">
      <c r="A306" t="s">
        <v>391</v>
      </c>
      <c r="B306">
        <v>299</v>
      </c>
      <c r="C306" t="s">
        <v>519</v>
      </c>
      <c r="D306" t="s">
        <v>336</v>
      </c>
      <c r="E306" t="s">
        <v>565</v>
      </c>
      <c r="F306">
        <v>1</v>
      </c>
      <c r="G306">
        <v>130.24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130.24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130.24</v>
      </c>
      <c r="AK306">
        <v>130.24</v>
      </c>
      <c r="AL306">
        <v>300</v>
      </c>
    </row>
    <row r="307" spans="1:38" x14ac:dyDescent="0.25">
      <c r="A307" t="s">
        <v>391</v>
      </c>
      <c r="B307">
        <v>301</v>
      </c>
      <c r="C307" t="s">
        <v>1118</v>
      </c>
      <c r="D307" t="s">
        <v>137</v>
      </c>
      <c r="E307" t="s">
        <v>1119</v>
      </c>
      <c r="F307">
        <v>1</v>
      </c>
      <c r="G307">
        <v>130.22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130.22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130.22</v>
      </c>
      <c r="AK307">
        <v>130.22</v>
      </c>
      <c r="AL307">
        <v>301</v>
      </c>
    </row>
    <row r="308" spans="1:38" x14ac:dyDescent="0.25">
      <c r="A308" t="s">
        <v>391</v>
      </c>
      <c r="B308">
        <v>302</v>
      </c>
      <c r="C308" t="s">
        <v>788</v>
      </c>
      <c r="D308" t="s">
        <v>79</v>
      </c>
      <c r="E308" t="s">
        <v>454</v>
      </c>
      <c r="F308">
        <v>1</v>
      </c>
      <c r="G308">
        <v>130.13999999999999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130.13999999999999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130.13999999999999</v>
      </c>
      <c r="AK308">
        <v>130.13999999999999</v>
      </c>
      <c r="AL308">
        <v>302</v>
      </c>
    </row>
    <row r="309" spans="1:38" x14ac:dyDescent="0.25">
      <c r="A309" t="s">
        <v>392</v>
      </c>
      <c r="B309">
        <v>303</v>
      </c>
      <c r="C309" t="s">
        <v>1016</v>
      </c>
      <c r="D309" t="s">
        <v>1120</v>
      </c>
      <c r="E309" t="s">
        <v>417</v>
      </c>
      <c r="F309">
        <v>1</v>
      </c>
      <c r="G309">
        <v>130.1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130.1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130.1</v>
      </c>
      <c r="AK309">
        <v>130.1</v>
      </c>
      <c r="AL309">
        <v>303</v>
      </c>
    </row>
    <row r="310" spans="1:38" x14ac:dyDescent="0.25">
      <c r="A310" t="s">
        <v>391</v>
      </c>
      <c r="B310">
        <v>304</v>
      </c>
      <c r="C310" t="s">
        <v>218</v>
      </c>
      <c r="D310" t="s">
        <v>29</v>
      </c>
      <c r="E310" t="s">
        <v>417</v>
      </c>
      <c r="F310">
        <v>1</v>
      </c>
      <c r="G310">
        <v>130.08000000000001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130.08000000000001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130.08000000000001</v>
      </c>
      <c r="AK310">
        <v>130.08000000000001</v>
      </c>
      <c r="AL310">
        <v>304</v>
      </c>
    </row>
    <row r="311" spans="1:38" x14ac:dyDescent="0.25">
      <c r="A311" t="s">
        <v>391</v>
      </c>
      <c r="B311">
        <v>305</v>
      </c>
      <c r="C311" t="s">
        <v>174</v>
      </c>
      <c r="D311" t="s">
        <v>99</v>
      </c>
      <c r="E311" t="s">
        <v>545</v>
      </c>
      <c r="F311">
        <v>1</v>
      </c>
      <c r="G311">
        <v>129.97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129.97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129.97</v>
      </c>
      <c r="AK311">
        <v>129.97</v>
      </c>
      <c r="AL311">
        <v>305</v>
      </c>
    </row>
    <row r="312" spans="1:38" x14ac:dyDescent="0.25">
      <c r="A312" t="s">
        <v>391</v>
      </c>
      <c r="B312">
        <v>306</v>
      </c>
      <c r="C312" t="s">
        <v>474</v>
      </c>
      <c r="D312" t="s">
        <v>475</v>
      </c>
      <c r="E312" t="s">
        <v>379</v>
      </c>
      <c r="F312">
        <v>1</v>
      </c>
      <c r="G312">
        <v>129.96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129.96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129.96</v>
      </c>
      <c r="AK312">
        <v>129.96</v>
      </c>
      <c r="AL312">
        <v>306</v>
      </c>
    </row>
    <row r="313" spans="1:38" x14ac:dyDescent="0.25">
      <c r="A313" t="s">
        <v>391</v>
      </c>
      <c r="B313">
        <v>307</v>
      </c>
      <c r="C313" t="s">
        <v>1121</v>
      </c>
      <c r="D313" t="s">
        <v>280</v>
      </c>
      <c r="E313" t="s">
        <v>363</v>
      </c>
      <c r="F313">
        <v>1</v>
      </c>
      <c r="G313">
        <v>129.94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129.94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129.94</v>
      </c>
      <c r="AK313">
        <v>129.94</v>
      </c>
      <c r="AL313">
        <v>307</v>
      </c>
    </row>
    <row r="314" spans="1:38" x14ac:dyDescent="0.25">
      <c r="A314" t="s">
        <v>391</v>
      </c>
      <c r="B314">
        <v>308</v>
      </c>
      <c r="C314" t="s">
        <v>478</v>
      </c>
      <c r="D314" t="s">
        <v>789</v>
      </c>
      <c r="E314" t="s">
        <v>367</v>
      </c>
      <c r="F314">
        <v>1</v>
      </c>
      <c r="G314">
        <v>129.91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129.91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129.91</v>
      </c>
      <c r="AK314">
        <v>129.91</v>
      </c>
      <c r="AL314">
        <v>308</v>
      </c>
    </row>
    <row r="315" spans="1:38" x14ac:dyDescent="0.25">
      <c r="A315" t="s">
        <v>391</v>
      </c>
      <c r="B315">
        <v>309</v>
      </c>
      <c r="C315" t="s">
        <v>247</v>
      </c>
      <c r="D315" t="s">
        <v>232</v>
      </c>
      <c r="E315" t="s">
        <v>417</v>
      </c>
      <c r="F315">
        <v>1</v>
      </c>
      <c r="G315">
        <v>129.9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129.9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129.9</v>
      </c>
      <c r="AK315">
        <v>129.9</v>
      </c>
      <c r="AL315">
        <v>309</v>
      </c>
    </row>
    <row r="316" spans="1:38" x14ac:dyDescent="0.25">
      <c r="A316" t="s">
        <v>391</v>
      </c>
      <c r="B316">
        <v>310</v>
      </c>
      <c r="C316" t="s">
        <v>1320</v>
      </c>
      <c r="D316" t="s">
        <v>714</v>
      </c>
      <c r="E316" t="s">
        <v>367</v>
      </c>
      <c r="F316">
        <v>1</v>
      </c>
      <c r="G316">
        <v>129.80000000000001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129.80000000000001</v>
      </c>
      <c r="AH316">
        <v>0</v>
      </c>
      <c r="AI316">
        <v>0</v>
      </c>
      <c r="AJ316">
        <v>129.80000000000001</v>
      </c>
      <c r="AK316">
        <v>129.80000000000001</v>
      </c>
      <c r="AL316">
        <v>310</v>
      </c>
    </row>
    <row r="317" spans="1:38" x14ac:dyDescent="0.25">
      <c r="A317" t="s">
        <v>711</v>
      </c>
      <c r="B317">
        <v>312</v>
      </c>
      <c r="C317" t="s">
        <v>242</v>
      </c>
      <c r="D317" t="s">
        <v>1021</v>
      </c>
      <c r="E317" t="s">
        <v>357</v>
      </c>
      <c r="F317">
        <v>1</v>
      </c>
      <c r="G317">
        <v>129.77000000000001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129.77000000000001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129.77000000000001</v>
      </c>
      <c r="AK317">
        <v>129.77000000000001</v>
      </c>
      <c r="AL317">
        <v>314</v>
      </c>
    </row>
    <row r="318" spans="1:38" x14ac:dyDescent="0.25">
      <c r="A318" t="s">
        <v>391</v>
      </c>
      <c r="B318">
        <v>311</v>
      </c>
      <c r="C318" t="s">
        <v>242</v>
      </c>
      <c r="D318" t="s">
        <v>1022</v>
      </c>
      <c r="E318" t="s">
        <v>357</v>
      </c>
      <c r="F318">
        <v>1</v>
      </c>
      <c r="G318">
        <v>129.77000000000001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129.77000000000001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129.77000000000001</v>
      </c>
      <c r="AK318">
        <v>129.77000000000001</v>
      </c>
      <c r="AL318">
        <v>313</v>
      </c>
    </row>
    <row r="319" spans="1:38" x14ac:dyDescent="0.25">
      <c r="A319" t="s">
        <v>392</v>
      </c>
      <c r="B319">
        <v>314</v>
      </c>
      <c r="C319" t="s">
        <v>650</v>
      </c>
      <c r="D319" t="s">
        <v>476</v>
      </c>
      <c r="E319" t="s">
        <v>368</v>
      </c>
      <c r="F319">
        <v>1</v>
      </c>
      <c r="G319">
        <v>129.77000000000001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129.77000000000001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129.77000000000001</v>
      </c>
      <c r="AK319">
        <v>129.77000000000001</v>
      </c>
      <c r="AL319">
        <v>311</v>
      </c>
    </row>
    <row r="320" spans="1:38" x14ac:dyDescent="0.25">
      <c r="A320" t="s">
        <v>391</v>
      </c>
      <c r="B320">
        <v>313</v>
      </c>
      <c r="C320" t="s">
        <v>1016</v>
      </c>
      <c r="D320" t="s">
        <v>1017</v>
      </c>
      <c r="E320" t="s">
        <v>417</v>
      </c>
      <c r="F320">
        <v>1</v>
      </c>
      <c r="G320">
        <v>129.77000000000001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129.77000000000001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129.77000000000001</v>
      </c>
      <c r="AK320">
        <v>129.77000000000001</v>
      </c>
      <c r="AL320">
        <v>312</v>
      </c>
    </row>
    <row r="321" spans="1:38" x14ac:dyDescent="0.25">
      <c r="A321" t="s">
        <v>391</v>
      </c>
      <c r="B321">
        <v>315</v>
      </c>
      <c r="C321" t="s">
        <v>1104</v>
      </c>
      <c r="D321" t="s">
        <v>200</v>
      </c>
      <c r="E321" t="s">
        <v>417</v>
      </c>
      <c r="F321">
        <v>1</v>
      </c>
      <c r="G321">
        <v>129.75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129.75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129.75</v>
      </c>
      <c r="AK321">
        <v>129.75</v>
      </c>
      <c r="AL321">
        <v>315</v>
      </c>
    </row>
    <row r="322" spans="1:38" x14ac:dyDescent="0.25">
      <c r="A322" t="s">
        <v>392</v>
      </c>
      <c r="B322">
        <v>316</v>
      </c>
      <c r="C322" t="s">
        <v>701</v>
      </c>
      <c r="D322" t="s">
        <v>179</v>
      </c>
      <c r="E322" t="s">
        <v>367</v>
      </c>
      <c r="F322">
        <v>1</v>
      </c>
      <c r="G322">
        <v>129.74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129.74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129.74</v>
      </c>
      <c r="AK322">
        <v>129.74</v>
      </c>
      <c r="AL322">
        <v>316</v>
      </c>
    </row>
    <row r="323" spans="1:38" x14ac:dyDescent="0.25">
      <c r="A323" t="s">
        <v>392</v>
      </c>
      <c r="B323">
        <v>317</v>
      </c>
      <c r="C323" t="s">
        <v>790</v>
      </c>
      <c r="D323" t="s">
        <v>238</v>
      </c>
      <c r="E323" t="s">
        <v>362</v>
      </c>
      <c r="F323">
        <v>1</v>
      </c>
      <c r="G323">
        <v>129.68</v>
      </c>
      <c r="H323">
        <v>0</v>
      </c>
      <c r="I323">
        <v>0</v>
      </c>
      <c r="J323">
        <v>129.68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129.68</v>
      </c>
      <c r="AK323">
        <v>129.68</v>
      </c>
      <c r="AL323">
        <v>317</v>
      </c>
    </row>
    <row r="324" spans="1:38" x14ac:dyDescent="0.25">
      <c r="A324" t="s">
        <v>391</v>
      </c>
      <c r="B324">
        <v>318</v>
      </c>
      <c r="C324" t="s">
        <v>414</v>
      </c>
      <c r="D324" t="s">
        <v>114</v>
      </c>
      <c r="E324" t="s">
        <v>567</v>
      </c>
      <c r="F324">
        <v>1</v>
      </c>
      <c r="G324">
        <v>129.68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129.68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129.68</v>
      </c>
      <c r="AK324">
        <v>129.68</v>
      </c>
      <c r="AL324">
        <v>318</v>
      </c>
    </row>
    <row r="325" spans="1:38" x14ac:dyDescent="0.25">
      <c r="A325" t="s">
        <v>392</v>
      </c>
      <c r="B325">
        <v>319</v>
      </c>
      <c r="C325" t="s">
        <v>512</v>
      </c>
      <c r="D325" t="s">
        <v>513</v>
      </c>
      <c r="E325" t="s">
        <v>357</v>
      </c>
      <c r="F325">
        <v>1</v>
      </c>
      <c r="G325">
        <v>129.66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129.66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129.66</v>
      </c>
      <c r="AK325">
        <v>129.66</v>
      </c>
      <c r="AL325">
        <v>319</v>
      </c>
    </row>
    <row r="326" spans="1:38" x14ac:dyDescent="0.25">
      <c r="A326" t="s">
        <v>391</v>
      </c>
      <c r="B326">
        <v>320</v>
      </c>
      <c r="C326" t="s">
        <v>224</v>
      </c>
      <c r="D326" t="s">
        <v>442</v>
      </c>
      <c r="E326" t="s">
        <v>357</v>
      </c>
      <c r="F326">
        <v>1</v>
      </c>
      <c r="G326">
        <v>129.55000000000001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129.55000000000001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129.55000000000001</v>
      </c>
      <c r="AK326">
        <v>129.55000000000001</v>
      </c>
      <c r="AL326">
        <v>320</v>
      </c>
    </row>
    <row r="327" spans="1:38" x14ac:dyDescent="0.25">
      <c r="A327" t="s">
        <v>392</v>
      </c>
      <c r="B327">
        <v>321</v>
      </c>
      <c r="C327" t="s">
        <v>652</v>
      </c>
      <c r="D327" t="s">
        <v>88</v>
      </c>
      <c r="E327" t="s">
        <v>363</v>
      </c>
      <c r="F327">
        <v>1</v>
      </c>
      <c r="G327">
        <v>129.41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129.41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129.41</v>
      </c>
      <c r="AK327">
        <v>129.41</v>
      </c>
      <c r="AL327">
        <v>321</v>
      </c>
    </row>
    <row r="328" spans="1:38" x14ac:dyDescent="0.25">
      <c r="A328" t="s">
        <v>391</v>
      </c>
      <c r="B328">
        <v>322</v>
      </c>
      <c r="C328" t="s">
        <v>917</v>
      </c>
      <c r="D328" t="s">
        <v>918</v>
      </c>
      <c r="E328" t="s">
        <v>367</v>
      </c>
      <c r="F328">
        <v>1</v>
      </c>
      <c r="G328">
        <v>129.4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129.4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129.4</v>
      </c>
      <c r="AK328">
        <v>129.4</v>
      </c>
      <c r="AL328">
        <v>322</v>
      </c>
    </row>
    <row r="329" spans="1:38" x14ac:dyDescent="0.25">
      <c r="A329" t="s">
        <v>391</v>
      </c>
      <c r="B329">
        <v>323</v>
      </c>
      <c r="C329" t="s">
        <v>1126</v>
      </c>
      <c r="D329" t="s">
        <v>207</v>
      </c>
      <c r="E329" t="s">
        <v>367</v>
      </c>
      <c r="F329">
        <v>1</v>
      </c>
      <c r="G329">
        <v>129.38999999999999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129.38999999999999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129.38999999999999</v>
      </c>
      <c r="AK329">
        <v>129.38999999999999</v>
      </c>
      <c r="AL329">
        <v>323</v>
      </c>
    </row>
    <row r="330" spans="1:38" x14ac:dyDescent="0.25">
      <c r="A330" t="s">
        <v>392</v>
      </c>
      <c r="B330">
        <v>324</v>
      </c>
      <c r="C330" t="s">
        <v>156</v>
      </c>
      <c r="D330" t="s">
        <v>533</v>
      </c>
      <c r="E330" t="s">
        <v>357</v>
      </c>
      <c r="F330">
        <v>1</v>
      </c>
      <c r="G330">
        <v>129.29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129.29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129.29</v>
      </c>
      <c r="AK330">
        <v>129.29</v>
      </c>
      <c r="AL330">
        <v>324</v>
      </c>
    </row>
    <row r="331" spans="1:38" x14ac:dyDescent="0.25">
      <c r="A331" t="s">
        <v>392</v>
      </c>
      <c r="B331">
        <v>325</v>
      </c>
      <c r="C331" t="s">
        <v>793</v>
      </c>
      <c r="D331" t="s">
        <v>119</v>
      </c>
      <c r="E331" t="s">
        <v>746</v>
      </c>
      <c r="F331">
        <v>1</v>
      </c>
      <c r="G331">
        <v>129.25</v>
      </c>
      <c r="H331">
        <v>129.25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129.25</v>
      </c>
      <c r="AK331">
        <v>129.25</v>
      </c>
      <c r="AL331">
        <v>325</v>
      </c>
    </row>
    <row r="332" spans="1:38" x14ac:dyDescent="0.25">
      <c r="A332" t="s">
        <v>391</v>
      </c>
      <c r="B332">
        <v>327</v>
      </c>
      <c r="C332" t="s">
        <v>483</v>
      </c>
      <c r="D332" t="s">
        <v>79</v>
      </c>
      <c r="E332" t="s">
        <v>368</v>
      </c>
      <c r="F332">
        <v>1</v>
      </c>
      <c r="G332">
        <v>129.19999999999999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129.19999999999999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129.19999999999999</v>
      </c>
      <c r="AK332">
        <v>129.19999999999999</v>
      </c>
      <c r="AL332">
        <v>327</v>
      </c>
    </row>
    <row r="333" spans="1:38" x14ac:dyDescent="0.25">
      <c r="A333" t="s">
        <v>391</v>
      </c>
      <c r="B333">
        <v>329</v>
      </c>
      <c r="C333" t="s">
        <v>1129</v>
      </c>
      <c r="D333" t="s">
        <v>278</v>
      </c>
      <c r="E333" t="s">
        <v>362</v>
      </c>
      <c r="F333">
        <v>1</v>
      </c>
      <c r="G333">
        <v>129.19999999999999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129.19999999999999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129.19999999999999</v>
      </c>
      <c r="AK333">
        <v>129.19999999999999</v>
      </c>
      <c r="AL333">
        <v>329</v>
      </c>
    </row>
    <row r="334" spans="1:38" x14ac:dyDescent="0.25">
      <c r="A334" t="s">
        <v>391</v>
      </c>
      <c r="B334">
        <v>326</v>
      </c>
      <c r="C334" t="s">
        <v>1130</v>
      </c>
      <c r="D334" t="s">
        <v>205</v>
      </c>
      <c r="E334" t="s">
        <v>368</v>
      </c>
      <c r="F334">
        <v>1</v>
      </c>
      <c r="G334">
        <v>129.19999999999999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129.19999999999999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129.19999999999999</v>
      </c>
      <c r="AK334">
        <v>129.19999999999999</v>
      </c>
      <c r="AL334">
        <v>326</v>
      </c>
    </row>
    <row r="335" spans="1:38" x14ac:dyDescent="0.25">
      <c r="A335" t="s">
        <v>391</v>
      </c>
      <c r="B335">
        <v>328</v>
      </c>
      <c r="C335" t="s">
        <v>1127</v>
      </c>
      <c r="D335" t="s">
        <v>1128</v>
      </c>
      <c r="E335" t="s">
        <v>368</v>
      </c>
      <c r="F335">
        <v>1</v>
      </c>
      <c r="G335">
        <v>129.19999999999999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129.19999999999999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129.19999999999999</v>
      </c>
      <c r="AK335">
        <v>129.19999999999999</v>
      </c>
      <c r="AL335">
        <v>328</v>
      </c>
    </row>
    <row r="336" spans="1:38" x14ac:dyDescent="0.25">
      <c r="A336" t="s">
        <v>392</v>
      </c>
      <c r="B336">
        <v>330</v>
      </c>
      <c r="C336" t="s">
        <v>139</v>
      </c>
      <c r="D336" t="s">
        <v>140</v>
      </c>
      <c r="E336" t="s">
        <v>358</v>
      </c>
      <c r="F336">
        <v>1</v>
      </c>
      <c r="G336">
        <v>128.77000000000001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128.77000000000001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128.77000000000001</v>
      </c>
      <c r="AK336">
        <v>128.77000000000001</v>
      </c>
      <c r="AL336">
        <v>330</v>
      </c>
    </row>
    <row r="337" spans="1:38" x14ac:dyDescent="0.25">
      <c r="A337" t="s">
        <v>391</v>
      </c>
      <c r="B337">
        <v>331</v>
      </c>
      <c r="C337" t="s">
        <v>260</v>
      </c>
      <c r="D337" t="s">
        <v>108</v>
      </c>
      <c r="E337" t="s">
        <v>549</v>
      </c>
      <c r="F337">
        <v>1</v>
      </c>
      <c r="G337">
        <v>128.53</v>
      </c>
      <c r="H337">
        <v>0</v>
      </c>
      <c r="I337">
        <v>0</v>
      </c>
      <c r="J337">
        <v>0</v>
      </c>
      <c r="K337">
        <v>0</v>
      </c>
      <c r="L337">
        <v>128.53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128.53</v>
      </c>
      <c r="AK337">
        <v>128.53</v>
      </c>
      <c r="AL337">
        <v>331</v>
      </c>
    </row>
    <row r="338" spans="1:38" x14ac:dyDescent="0.25">
      <c r="A338" t="s">
        <v>392</v>
      </c>
      <c r="B338">
        <v>332</v>
      </c>
      <c r="C338" t="s">
        <v>637</v>
      </c>
      <c r="D338" t="s">
        <v>638</v>
      </c>
      <c r="E338" t="s">
        <v>450</v>
      </c>
      <c r="F338">
        <v>1</v>
      </c>
      <c r="G338">
        <v>128.31</v>
      </c>
      <c r="H338">
        <v>0</v>
      </c>
      <c r="I338">
        <v>0</v>
      </c>
      <c r="J338">
        <v>0</v>
      </c>
      <c r="K338">
        <v>128.31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128.31</v>
      </c>
      <c r="AK338">
        <v>128.31</v>
      </c>
      <c r="AL338">
        <v>332</v>
      </c>
    </row>
    <row r="339" spans="1:38" x14ac:dyDescent="0.25">
      <c r="A339" t="s">
        <v>392</v>
      </c>
      <c r="B339">
        <v>333</v>
      </c>
      <c r="C339" t="s">
        <v>498</v>
      </c>
      <c r="D339" t="s">
        <v>522</v>
      </c>
      <c r="E339" t="s">
        <v>379</v>
      </c>
      <c r="F339">
        <v>1</v>
      </c>
      <c r="G339">
        <v>128.21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128.21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128.21</v>
      </c>
      <c r="AK339">
        <v>128.21</v>
      </c>
      <c r="AL339">
        <v>333</v>
      </c>
    </row>
    <row r="340" spans="1:38" x14ac:dyDescent="0.25">
      <c r="A340" t="s">
        <v>391</v>
      </c>
      <c r="B340">
        <v>334</v>
      </c>
      <c r="C340" t="s">
        <v>247</v>
      </c>
      <c r="D340" t="s">
        <v>1134</v>
      </c>
      <c r="E340" t="s">
        <v>363</v>
      </c>
      <c r="F340">
        <v>1</v>
      </c>
      <c r="G340">
        <v>128.13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128.13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128.13</v>
      </c>
      <c r="AK340">
        <v>128.13</v>
      </c>
      <c r="AL340">
        <v>334</v>
      </c>
    </row>
    <row r="341" spans="1:38" x14ac:dyDescent="0.25">
      <c r="A341" t="s">
        <v>391</v>
      </c>
      <c r="B341">
        <v>335</v>
      </c>
      <c r="C341" t="s">
        <v>203</v>
      </c>
      <c r="D341" t="s">
        <v>799</v>
      </c>
      <c r="E341" t="s">
        <v>362</v>
      </c>
      <c r="F341">
        <v>1</v>
      </c>
      <c r="G341">
        <v>128.03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128.03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128.03</v>
      </c>
      <c r="AK341">
        <v>128.03</v>
      </c>
      <c r="AL341">
        <v>335</v>
      </c>
    </row>
    <row r="342" spans="1:38" x14ac:dyDescent="0.25">
      <c r="A342" t="s">
        <v>391</v>
      </c>
      <c r="B342">
        <v>336</v>
      </c>
      <c r="C342" t="s">
        <v>800</v>
      </c>
      <c r="D342" t="s">
        <v>35</v>
      </c>
      <c r="E342" t="s">
        <v>362</v>
      </c>
      <c r="F342">
        <v>1</v>
      </c>
      <c r="G342">
        <v>127.94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127.94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127.94</v>
      </c>
      <c r="AK342">
        <v>127.94</v>
      </c>
      <c r="AL342">
        <v>336</v>
      </c>
    </row>
    <row r="343" spans="1:38" x14ac:dyDescent="0.25">
      <c r="A343" t="s">
        <v>392</v>
      </c>
      <c r="B343">
        <v>337</v>
      </c>
      <c r="C343" t="s">
        <v>211</v>
      </c>
      <c r="D343" t="s">
        <v>693</v>
      </c>
      <c r="E343" t="s">
        <v>367</v>
      </c>
      <c r="F343">
        <v>1</v>
      </c>
      <c r="G343">
        <v>127.88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127.88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127.88</v>
      </c>
      <c r="AK343">
        <v>127.88</v>
      </c>
      <c r="AL343">
        <v>337</v>
      </c>
    </row>
    <row r="344" spans="1:38" x14ac:dyDescent="0.25">
      <c r="A344" t="s">
        <v>711</v>
      </c>
      <c r="B344">
        <v>338</v>
      </c>
      <c r="C344" t="s">
        <v>1135</v>
      </c>
      <c r="D344" t="s">
        <v>1136</v>
      </c>
      <c r="E344" t="s">
        <v>1137</v>
      </c>
      <c r="F344">
        <v>1</v>
      </c>
      <c r="G344">
        <v>127.86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127.86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127.86</v>
      </c>
      <c r="AK344">
        <v>127.86</v>
      </c>
      <c r="AL344">
        <v>338</v>
      </c>
    </row>
    <row r="345" spans="1:38" x14ac:dyDescent="0.25">
      <c r="A345" t="s">
        <v>392</v>
      </c>
      <c r="B345">
        <v>339</v>
      </c>
      <c r="C345" t="s">
        <v>508</v>
      </c>
      <c r="D345" t="s">
        <v>1138</v>
      </c>
      <c r="E345" t="s">
        <v>360</v>
      </c>
      <c r="F345">
        <v>1</v>
      </c>
      <c r="G345">
        <v>127.85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127.85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127.85</v>
      </c>
      <c r="AK345">
        <v>127.85</v>
      </c>
      <c r="AL345">
        <v>339</v>
      </c>
    </row>
    <row r="346" spans="1:38" x14ac:dyDescent="0.25">
      <c r="A346" t="s">
        <v>392</v>
      </c>
      <c r="B346">
        <v>340</v>
      </c>
      <c r="C346" t="s">
        <v>1139</v>
      </c>
      <c r="D346" t="s">
        <v>1140</v>
      </c>
      <c r="E346" t="s">
        <v>367</v>
      </c>
      <c r="F346">
        <v>1</v>
      </c>
      <c r="G346">
        <v>127.72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127.72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127.72</v>
      </c>
      <c r="AK346">
        <v>127.72</v>
      </c>
      <c r="AL346">
        <v>340</v>
      </c>
    </row>
    <row r="347" spans="1:38" x14ac:dyDescent="0.25">
      <c r="A347" t="s">
        <v>391</v>
      </c>
      <c r="B347">
        <v>341</v>
      </c>
      <c r="C347" t="s">
        <v>215</v>
      </c>
      <c r="D347" t="s">
        <v>599</v>
      </c>
      <c r="E347" t="s">
        <v>600</v>
      </c>
      <c r="F347">
        <v>1</v>
      </c>
      <c r="G347">
        <v>127.65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127.65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127.65</v>
      </c>
      <c r="AK347">
        <v>127.65</v>
      </c>
      <c r="AL347">
        <v>341</v>
      </c>
    </row>
    <row r="348" spans="1:38" x14ac:dyDescent="0.25">
      <c r="A348" t="s">
        <v>392</v>
      </c>
      <c r="B348">
        <v>343</v>
      </c>
      <c r="C348" t="s">
        <v>669</v>
      </c>
      <c r="D348" t="s">
        <v>1141</v>
      </c>
      <c r="E348" t="s">
        <v>367</v>
      </c>
      <c r="F348">
        <v>1</v>
      </c>
      <c r="G348">
        <v>127.63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127.63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127.63</v>
      </c>
      <c r="AK348">
        <v>127.63</v>
      </c>
      <c r="AL348">
        <v>343</v>
      </c>
    </row>
    <row r="349" spans="1:38" x14ac:dyDescent="0.25">
      <c r="A349" t="s">
        <v>392</v>
      </c>
      <c r="B349">
        <v>342</v>
      </c>
      <c r="C349" t="s">
        <v>669</v>
      </c>
      <c r="D349" t="s">
        <v>1142</v>
      </c>
      <c r="E349" t="s">
        <v>376</v>
      </c>
      <c r="F349">
        <v>1</v>
      </c>
      <c r="G349">
        <v>127.63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127.63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127.63</v>
      </c>
      <c r="AK349">
        <v>127.63</v>
      </c>
      <c r="AL349">
        <v>342</v>
      </c>
    </row>
    <row r="350" spans="1:38" x14ac:dyDescent="0.25">
      <c r="A350" t="s">
        <v>391</v>
      </c>
      <c r="B350">
        <v>344</v>
      </c>
      <c r="C350" t="s">
        <v>1014</v>
      </c>
      <c r="D350" t="s">
        <v>151</v>
      </c>
      <c r="E350" t="s">
        <v>363</v>
      </c>
      <c r="F350">
        <v>1</v>
      </c>
      <c r="G350">
        <v>127.47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127.47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127.47</v>
      </c>
      <c r="AK350">
        <v>127.47</v>
      </c>
      <c r="AL350">
        <v>344</v>
      </c>
    </row>
    <row r="351" spans="1:38" x14ac:dyDescent="0.25">
      <c r="A351" t="s">
        <v>391</v>
      </c>
      <c r="B351">
        <v>347</v>
      </c>
      <c r="C351" t="s">
        <v>516</v>
      </c>
      <c r="D351" t="s">
        <v>517</v>
      </c>
      <c r="E351" t="s">
        <v>360</v>
      </c>
      <c r="F351">
        <v>1</v>
      </c>
      <c r="G351">
        <v>127.21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127.21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127.21</v>
      </c>
      <c r="AK351">
        <v>127.21</v>
      </c>
      <c r="AL351">
        <v>347</v>
      </c>
    </row>
    <row r="352" spans="1:38" x14ac:dyDescent="0.25">
      <c r="A352" t="s">
        <v>391</v>
      </c>
      <c r="B352">
        <v>346</v>
      </c>
      <c r="C352" t="s">
        <v>1143</v>
      </c>
      <c r="D352" t="s">
        <v>444</v>
      </c>
      <c r="F352">
        <v>1</v>
      </c>
      <c r="G352">
        <v>127.21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127.21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127.21</v>
      </c>
      <c r="AK352">
        <v>127.21</v>
      </c>
      <c r="AL352">
        <v>346</v>
      </c>
    </row>
    <row r="353" spans="1:38" x14ac:dyDescent="0.25">
      <c r="A353" t="s">
        <v>391</v>
      </c>
      <c r="B353">
        <v>345</v>
      </c>
      <c r="C353" t="s">
        <v>543</v>
      </c>
      <c r="D353" t="s">
        <v>137</v>
      </c>
      <c r="E353" t="s">
        <v>369</v>
      </c>
      <c r="F353">
        <v>1</v>
      </c>
      <c r="G353">
        <v>127.21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127.21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127.21</v>
      </c>
      <c r="AK353">
        <v>127.21</v>
      </c>
      <c r="AL353">
        <v>345</v>
      </c>
    </row>
    <row r="354" spans="1:38" x14ac:dyDescent="0.25">
      <c r="A354" t="s">
        <v>391</v>
      </c>
      <c r="B354">
        <v>348</v>
      </c>
      <c r="C354" t="s">
        <v>304</v>
      </c>
      <c r="D354" t="s">
        <v>613</v>
      </c>
      <c r="F354">
        <v>1</v>
      </c>
      <c r="G354">
        <v>127.13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127.13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127.13</v>
      </c>
      <c r="AK354">
        <v>127.13</v>
      </c>
      <c r="AL354">
        <v>348</v>
      </c>
    </row>
    <row r="355" spans="1:38" x14ac:dyDescent="0.25">
      <c r="A355" t="s">
        <v>392</v>
      </c>
      <c r="B355">
        <v>349</v>
      </c>
      <c r="C355" t="s">
        <v>534</v>
      </c>
      <c r="D355" t="s">
        <v>535</v>
      </c>
      <c r="E355" t="s">
        <v>367</v>
      </c>
      <c r="F355">
        <v>1</v>
      </c>
      <c r="G355">
        <v>127.06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127.06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127.06</v>
      </c>
      <c r="AK355">
        <v>127.06</v>
      </c>
      <c r="AL355">
        <v>349</v>
      </c>
    </row>
    <row r="356" spans="1:38" x14ac:dyDescent="0.25">
      <c r="A356" t="s">
        <v>391</v>
      </c>
      <c r="B356">
        <v>350</v>
      </c>
      <c r="C356" t="s">
        <v>735</v>
      </c>
      <c r="D356" t="s">
        <v>801</v>
      </c>
      <c r="E356" t="s">
        <v>357</v>
      </c>
      <c r="F356">
        <v>1</v>
      </c>
      <c r="G356">
        <v>126.94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126.94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126.94</v>
      </c>
      <c r="AK356">
        <v>126.94</v>
      </c>
      <c r="AL356">
        <v>350</v>
      </c>
    </row>
    <row r="357" spans="1:38" x14ac:dyDescent="0.25">
      <c r="A357" t="s">
        <v>392</v>
      </c>
      <c r="B357">
        <v>351</v>
      </c>
      <c r="C357" t="s">
        <v>802</v>
      </c>
      <c r="D357" t="s">
        <v>296</v>
      </c>
      <c r="E357" t="s">
        <v>362</v>
      </c>
      <c r="F357">
        <v>1</v>
      </c>
      <c r="G357">
        <v>126.93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126.93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126.93</v>
      </c>
      <c r="AK357">
        <v>126.93</v>
      </c>
      <c r="AL357">
        <v>351</v>
      </c>
    </row>
    <row r="358" spans="1:38" x14ac:dyDescent="0.25">
      <c r="A358" t="s">
        <v>391</v>
      </c>
      <c r="B358">
        <v>352</v>
      </c>
      <c r="C358" t="s">
        <v>503</v>
      </c>
      <c r="D358" t="s">
        <v>151</v>
      </c>
      <c r="E358" t="s">
        <v>378</v>
      </c>
      <c r="F358">
        <v>1</v>
      </c>
      <c r="G358">
        <v>126.89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126.89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126.89</v>
      </c>
      <c r="AK358">
        <v>126.89</v>
      </c>
      <c r="AL358">
        <v>352</v>
      </c>
    </row>
    <row r="359" spans="1:38" x14ac:dyDescent="0.25">
      <c r="A359" t="s">
        <v>391</v>
      </c>
      <c r="B359">
        <v>353</v>
      </c>
      <c r="C359" t="s">
        <v>803</v>
      </c>
      <c r="D359" t="s">
        <v>280</v>
      </c>
      <c r="E359" t="s">
        <v>373</v>
      </c>
      <c r="F359">
        <v>1</v>
      </c>
      <c r="G359">
        <v>126.74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126.74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126.74</v>
      </c>
      <c r="AK359">
        <v>126.74</v>
      </c>
      <c r="AL359">
        <v>353</v>
      </c>
    </row>
    <row r="360" spans="1:38" x14ac:dyDescent="0.25">
      <c r="A360" t="s">
        <v>391</v>
      </c>
      <c r="B360">
        <v>354</v>
      </c>
      <c r="C360" t="s">
        <v>42</v>
      </c>
      <c r="D360" t="s">
        <v>43</v>
      </c>
      <c r="E360" t="s">
        <v>358</v>
      </c>
      <c r="F360">
        <v>1</v>
      </c>
      <c r="G360">
        <v>126.62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126.62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126.62</v>
      </c>
      <c r="AK360">
        <v>126.62</v>
      </c>
      <c r="AL360">
        <v>354</v>
      </c>
    </row>
    <row r="361" spans="1:38" x14ac:dyDescent="0.25">
      <c r="A361" t="s">
        <v>711</v>
      </c>
      <c r="B361">
        <v>355</v>
      </c>
      <c r="C361" t="s">
        <v>1144</v>
      </c>
      <c r="D361" t="s">
        <v>1145</v>
      </c>
      <c r="E361" t="s">
        <v>577</v>
      </c>
      <c r="F361">
        <v>1</v>
      </c>
      <c r="G361">
        <v>126.61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126.61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126.61</v>
      </c>
      <c r="AK361">
        <v>126.61</v>
      </c>
      <c r="AL361">
        <v>355</v>
      </c>
    </row>
    <row r="362" spans="1:38" x14ac:dyDescent="0.25">
      <c r="A362" t="s">
        <v>391</v>
      </c>
      <c r="B362">
        <v>356</v>
      </c>
      <c r="C362" t="s">
        <v>1146</v>
      </c>
      <c r="D362" t="s">
        <v>505</v>
      </c>
      <c r="E362" t="s">
        <v>605</v>
      </c>
      <c r="F362">
        <v>1</v>
      </c>
      <c r="G362">
        <v>126.43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126.43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126.43</v>
      </c>
      <c r="AK362">
        <v>126.43</v>
      </c>
      <c r="AL362">
        <v>356</v>
      </c>
    </row>
    <row r="363" spans="1:38" x14ac:dyDescent="0.25">
      <c r="A363" t="s">
        <v>392</v>
      </c>
      <c r="B363">
        <v>357</v>
      </c>
      <c r="C363" t="s">
        <v>804</v>
      </c>
      <c r="D363" t="s">
        <v>805</v>
      </c>
      <c r="E363" t="s">
        <v>717</v>
      </c>
      <c r="F363">
        <v>1</v>
      </c>
      <c r="G363">
        <v>126.32</v>
      </c>
      <c r="H363">
        <v>126.32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126.32</v>
      </c>
      <c r="AK363">
        <v>126.32</v>
      </c>
      <c r="AL363">
        <v>357</v>
      </c>
    </row>
    <row r="364" spans="1:38" x14ac:dyDescent="0.25">
      <c r="A364" t="s">
        <v>392</v>
      </c>
      <c r="B364">
        <v>358</v>
      </c>
      <c r="C364" t="s">
        <v>652</v>
      </c>
      <c r="D364" t="s">
        <v>671</v>
      </c>
      <c r="E364" t="s">
        <v>1147</v>
      </c>
      <c r="F364">
        <v>1</v>
      </c>
      <c r="G364">
        <v>126.26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126.26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126.26</v>
      </c>
      <c r="AK364">
        <v>126.26</v>
      </c>
      <c r="AL364">
        <v>358</v>
      </c>
    </row>
    <row r="365" spans="1:38" x14ac:dyDescent="0.25">
      <c r="A365" t="s">
        <v>392</v>
      </c>
      <c r="B365">
        <v>359</v>
      </c>
      <c r="C365" t="s">
        <v>806</v>
      </c>
      <c r="D365" t="s">
        <v>807</v>
      </c>
      <c r="F365">
        <v>1</v>
      </c>
      <c r="G365">
        <v>126.22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126.22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126.22</v>
      </c>
      <c r="AK365">
        <v>126.22</v>
      </c>
      <c r="AL365">
        <v>359</v>
      </c>
    </row>
    <row r="366" spans="1:38" x14ac:dyDescent="0.25">
      <c r="A366" t="s">
        <v>392</v>
      </c>
      <c r="B366">
        <v>360</v>
      </c>
      <c r="C366" t="s">
        <v>1148</v>
      </c>
      <c r="D366" t="s">
        <v>456</v>
      </c>
      <c r="E366" t="s">
        <v>363</v>
      </c>
      <c r="F366">
        <v>1</v>
      </c>
      <c r="G366">
        <v>126.16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126.16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126.16</v>
      </c>
      <c r="AK366">
        <v>126.16</v>
      </c>
      <c r="AL366">
        <v>360</v>
      </c>
    </row>
    <row r="367" spans="1:38" x14ac:dyDescent="0.25">
      <c r="A367" t="s">
        <v>391</v>
      </c>
      <c r="B367">
        <v>361</v>
      </c>
      <c r="C367" t="s">
        <v>1149</v>
      </c>
      <c r="D367" t="s">
        <v>35</v>
      </c>
      <c r="E367" t="s">
        <v>363</v>
      </c>
      <c r="F367">
        <v>1</v>
      </c>
      <c r="G367">
        <v>126.09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126.09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126.09</v>
      </c>
      <c r="AK367">
        <v>126.09</v>
      </c>
      <c r="AL367">
        <v>361</v>
      </c>
    </row>
    <row r="368" spans="1:38" x14ac:dyDescent="0.25">
      <c r="A368" t="s">
        <v>391</v>
      </c>
      <c r="B368">
        <v>362</v>
      </c>
      <c r="C368" t="s">
        <v>808</v>
      </c>
      <c r="D368" t="s">
        <v>809</v>
      </c>
      <c r="F368">
        <v>1</v>
      </c>
      <c r="G368">
        <v>126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126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126</v>
      </c>
      <c r="AK368">
        <v>126</v>
      </c>
      <c r="AL368">
        <v>362</v>
      </c>
    </row>
    <row r="369" spans="1:38" x14ac:dyDescent="0.25">
      <c r="A369" t="s">
        <v>391</v>
      </c>
      <c r="B369">
        <v>363</v>
      </c>
      <c r="C369" t="s">
        <v>722</v>
      </c>
      <c r="D369" t="s">
        <v>810</v>
      </c>
      <c r="E369" t="s">
        <v>811</v>
      </c>
      <c r="F369">
        <v>1</v>
      </c>
      <c r="G369">
        <v>125.95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125.95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125.95</v>
      </c>
      <c r="AK369">
        <v>125.95</v>
      </c>
      <c r="AL369">
        <v>363</v>
      </c>
    </row>
    <row r="370" spans="1:38" x14ac:dyDescent="0.25">
      <c r="A370" t="s">
        <v>391</v>
      </c>
      <c r="B370">
        <v>364</v>
      </c>
      <c r="C370" t="s">
        <v>673</v>
      </c>
      <c r="D370" t="s">
        <v>674</v>
      </c>
      <c r="E370" t="s">
        <v>367</v>
      </c>
      <c r="F370">
        <v>1</v>
      </c>
      <c r="G370">
        <v>125.77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125.77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125.77</v>
      </c>
      <c r="AK370">
        <v>125.77</v>
      </c>
      <c r="AL370">
        <v>364</v>
      </c>
    </row>
    <row r="371" spans="1:38" x14ac:dyDescent="0.25">
      <c r="A371" t="s">
        <v>391</v>
      </c>
      <c r="B371">
        <v>365</v>
      </c>
      <c r="C371" t="s">
        <v>532</v>
      </c>
      <c r="D371" t="s">
        <v>77</v>
      </c>
      <c r="E371" t="s">
        <v>364</v>
      </c>
      <c r="F371">
        <v>1</v>
      </c>
      <c r="G371">
        <v>125.62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125.62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125.62</v>
      </c>
      <c r="AK371">
        <v>125.62</v>
      </c>
      <c r="AL371">
        <v>365</v>
      </c>
    </row>
    <row r="372" spans="1:38" x14ac:dyDescent="0.25">
      <c r="A372" t="s">
        <v>391</v>
      </c>
      <c r="B372">
        <v>366</v>
      </c>
      <c r="C372" t="s">
        <v>523</v>
      </c>
      <c r="D372" t="s">
        <v>184</v>
      </c>
      <c r="E372" t="s">
        <v>705</v>
      </c>
      <c r="F372">
        <v>1</v>
      </c>
      <c r="G372">
        <v>125.54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125.54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125.54</v>
      </c>
      <c r="AK372">
        <v>125.54</v>
      </c>
      <c r="AL372">
        <v>366</v>
      </c>
    </row>
    <row r="373" spans="1:38" x14ac:dyDescent="0.25">
      <c r="A373" t="s">
        <v>391</v>
      </c>
      <c r="B373">
        <v>367</v>
      </c>
      <c r="C373" t="s">
        <v>73</v>
      </c>
      <c r="D373" t="s">
        <v>445</v>
      </c>
      <c r="E373" t="s">
        <v>367</v>
      </c>
      <c r="F373">
        <v>1</v>
      </c>
      <c r="G373">
        <v>125.34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125.34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125.34</v>
      </c>
      <c r="AK373">
        <v>125.34</v>
      </c>
      <c r="AL373">
        <v>367</v>
      </c>
    </row>
    <row r="374" spans="1:38" x14ac:dyDescent="0.25">
      <c r="A374" t="s">
        <v>392</v>
      </c>
      <c r="B374">
        <v>368</v>
      </c>
      <c r="C374" t="s">
        <v>812</v>
      </c>
      <c r="D374" t="s">
        <v>275</v>
      </c>
      <c r="E374" t="s">
        <v>813</v>
      </c>
      <c r="F374">
        <v>1</v>
      </c>
      <c r="G374">
        <v>125.31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125.31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125.31</v>
      </c>
      <c r="AK374">
        <v>125.31</v>
      </c>
      <c r="AL374">
        <v>368</v>
      </c>
    </row>
    <row r="375" spans="1:38" x14ac:dyDescent="0.25">
      <c r="A375" t="s">
        <v>392</v>
      </c>
      <c r="B375">
        <v>369</v>
      </c>
      <c r="C375" t="s">
        <v>1150</v>
      </c>
      <c r="D375" t="s">
        <v>275</v>
      </c>
      <c r="E375" t="s">
        <v>363</v>
      </c>
      <c r="F375">
        <v>1</v>
      </c>
      <c r="G375">
        <v>125.29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125.29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125.29</v>
      </c>
      <c r="AK375">
        <v>125.29</v>
      </c>
      <c r="AL375">
        <v>369</v>
      </c>
    </row>
    <row r="376" spans="1:38" x14ac:dyDescent="0.25">
      <c r="A376" t="s">
        <v>392</v>
      </c>
      <c r="B376">
        <v>370</v>
      </c>
      <c r="C376" t="s">
        <v>298</v>
      </c>
      <c r="D376" t="s">
        <v>299</v>
      </c>
      <c r="E376" t="s">
        <v>454</v>
      </c>
      <c r="F376">
        <v>1</v>
      </c>
      <c r="G376">
        <v>125.22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125.22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125.22</v>
      </c>
      <c r="AK376">
        <v>125.22</v>
      </c>
      <c r="AL376">
        <v>370</v>
      </c>
    </row>
    <row r="377" spans="1:38" x14ac:dyDescent="0.25">
      <c r="A377" t="s">
        <v>392</v>
      </c>
      <c r="B377">
        <v>371</v>
      </c>
      <c r="C377" t="s">
        <v>708</v>
      </c>
      <c r="D377" t="s">
        <v>1293</v>
      </c>
      <c r="E377" t="s">
        <v>383</v>
      </c>
      <c r="F377">
        <v>1</v>
      </c>
      <c r="G377">
        <v>125.06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125.06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125.06</v>
      </c>
      <c r="AK377">
        <v>125.06</v>
      </c>
      <c r="AL377">
        <v>371</v>
      </c>
    </row>
    <row r="378" spans="1:38" x14ac:dyDescent="0.25">
      <c r="A378" t="s">
        <v>391</v>
      </c>
      <c r="B378">
        <v>372</v>
      </c>
      <c r="C378" t="s">
        <v>1151</v>
      </c>
      <c r="D378" t="s">
        <v>1152</v>
      </c>
      <c r="E378" t="s">
        <v>1153</v>
      </c>
      <c r="F378">
        <v>1</v>
      </c>
      <c r="G378">
        <v>125.04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125.04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125.04</v>
      </c>
      <c r="AK378">
        <v>125.04</v>
      </c>
      <c r="AL378">
        <v>372</v>
      </c>
    </row>
    <row r="379" spans="1:38" x14ac:dyDescent="0.25">
      <c r="A379" t="s">
        <v>392</v>
      </c>
      <c r="B379">
        <v>373</v>
      </c>
      <c r="C379" t="s">
        <v>1151</v>
      </c>
      <c r="D379" t="s">
        <v>556</v>
      </c>
      <c r="E379" t="s">
        <v>1153</v>
      </c>
      <c r="F379">
        <v>1</v>
      </c>
      <c r="G379">
        <v>125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125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125</v>
      </c>
      <c r="AK379">
        <v>125</v>
      </c>
      <c r="AL379">
        <v>373</v>
      </c>
    </row>
    <row r="380" spans="1:38" x14ac:dyDescent="0.25">
      <c r="A380" t="s">
        <v>392</v>
      </c>
      <c r="B380">
        <v>374</v>
      </c>
      <c r="C380" t="s">
        <v>20</v>
      </c>
      <c r="D380" t="s">
        <v>1154</v>
      </c>
      <c r="E380" t="s">
        <v>357</v>
      </c>
      <c r="F380">
        <v>1</v>
      </c>
      <c r="G380">
        <v>124.77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124.77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124.77</v>
      </c>
      <c r="AK380">
        <v>124.77</v>
      </c>
      <c r="AL380">
        <v>374</v>
      </c>
    </row>
    <row r="381" spans="1:38" x14ac:dyDescent="0.25">
      <c r="A381" t="s">
        <v>391</v>
      </c>
      <c r="B381">
        <v>375</v>
      </c>
      <c r="C381" t="s">
        <v>814</v>
      </c>
      <c r="D381" t="s">
        <v>52</v>
      </c>
      <c r="E381" t="s">
        <v>691</v>
      </c>
      <c r="F381">
        <v>1</v>
      </c>
      <c r="G381">
        <v>124.7</v>
      </c>
      <c r="H381">
        <v>0</v>
      </c>
      <c r="I381">
        <v>124.7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124.7</v>
      </c>
      <c r="AK381">
        <v>124.7</v>
      </c>
      <c r="AL381">
        <v>375</v>
      </c>
    </row>
    <row r="382" spans="1:38" x14ac:dyDescent="0.25">
      <c r="A382" t="s">
        <v>391</v>
      </c>
      <c r="B382">
        <v>376</v>
      </c>
      <c r="C382" t="s">
        <v>429</v>
      </c>
      <c r="D382" t="s">
        <v>56</v>
      </c>
      <c r="F382">
        <v>1</v>
      </c>
      <c r="G382">
        <v>124.48</v>
      </c>
      <c r="H382">
        <v>0</v>
      </c>
      <c r="I382">
        <v>124.48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124.48</v>
      </c>
      <c r="AK382">
        <v>124.48</v>
      </c>
      <c r="AL382">
        <v>376</v>
      </c>
    </row>
    <row r="383" spans="1:38" x14ac:dyDescent="0.25">
      <c r="A383" t="s">
        <v>391</v>
      </c>
      <c r="B383">
        <v>378</v>
      </c>
      <c r="C383" t="s">
        <v>698</v>
      </c>
      <c r="D383" t="s">
        <v>194</v>
      </c>
      <c r="E383" t="s">
        <v>357</v>
      </c>
      <c r="F383">
        <v>1</v>
      </c>
      <c r="G383">
        <v>124.3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124.3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124.3</v>
      </c>
      <c r="AK383">
        <v>124.3</v>
      </c>
      <c r="AL383">
        <v>378</v>
      </c>
    </row>
    <row r="384" spans="1:38" x14ac:dyDescent="0.25">
      <c r="A384" t="s">
        <v>392</v>
      </c>
      <c r="B384">
        <v>377</v>
      </c>
      <c r="C384" t="s">
        <v>698</v>
      </c>
      <c r="D384" t="s">
        <v>700</v>
      </c>
      <c r="E384" t="s">
        <v>357</v>
      </c>
      <c r="F384">
        <v>1</v>
      </c>
      <c r="G384">
        <v>124.3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124.3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124.3</v>
      </c>
      <c r="AK384">
        <v>124.3</v>
      </c>
      <c r="AL384">
        <v>377</v>
      </c>
    </row>
    <row r="385" spans="1:38" x14ac:dyDescent="0.25">
      <c r="A385" t="s">
        <v>391</v>
      </c>
      <c r="B385">
        <v>379</v>
      </c>
      <c r="C385" t="s">
        <v>1155</v>
      </c>
      <c r="D385" t="s">
        <v>1156</v>
      </c>
      <c r="E385" t="s">
        <v>577</v>
      </c>
      <c r="F385">
        <v>1</v>
      </c>
      <c r="G385">
        <v>124.21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124.21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124.21</v>
      </c>
      <c r="AK385">
        <v>124.21</v>
      </c>
      <c r="AL385">
        <v>379</v>
      </c>
    </row>
    <row r="386" spans="1:38" x14ac:dyDescent="0.25">
      <c r="A386" t="s">
        <v>392</v>
      </c>
      <c r="B386">
        <v>380</v>
      </c>
      <c r="C386" t="s">
        <v>1083</v>
      </c>
      <c r="D386" t="s">
        <v>238</v>
      </c>
      <c r="E386" t="s">
        <v>367</v>
      </c>
      <c r="F386">
        <v>1</v>
      </c>
      <c r="G386">
        <v>124.2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124.2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124.2</v>
      </c>
      <c r="AK386">
        <v>124.2</v>
      </c>
      <c r="AL386">
        <v>380</v>
      </c>
    </row>
    <row r="387" spans="1:38" x14ac:dyDescent="0.25">
      <c r="A387" t="s">
        <v>392</v>
      </c>
      <c r="B387">
        <v>381</v>
      </c>
      <c r="C387" t="s">
        <v>776</v>
      </c>
      <c r="D387" t="s">
        <v>529</v>
      </c>
      <c r="E387" t="s">
        <v>363</v>
      </c>
      <c r="F387">
        <v>1</v>
      </c>
      <c r="G387">
        <v>124.11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124.11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124.11</v>
      </c>
      <c r="AK387">
        <v>124.11</v>
      </c>
      <c r="AL387">
        <v>381</v>
      </c>
    </row>
    <row r="388" spans="1:38" x14ac:dyDescent="0.25">
      <c r="A388" t="s">
        <v>392</v>
      </c>
      <c r="B388">
        <v>382</v>
      </c>
      <c r="C388" t="s">
        <v>1157</v>
      </c>
      <c r="D388" t="s">
        <v>1158</v>
      </c>
      <c r="E388" t="s">
        <v>417</v>
      </c>
      <c r="F388">
        <v>1</v>
      </c>
      <c r="G388">
        <v>123.89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123.89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123.89</v>
      </c>
      <c r="AK388">
        <v>123.89</v>
      </c>
      <c r="AL388">
        <v>382</v>
      </c>
    </row>
    <row r="389" spans="1:38" x14ac:dyDescent="0.25">
      <c r="A389" t="s">
        <v>391</v>
      </c>
      <c r="B389">
        <v>383</v>
      </c>
      <c r="C389" t="s">
        <v>1159</v>
      </c>
      <c r="D389" t="s">
        <v>1160</v>
      </c>
      <c r="E389" t="s">
        <v>1161</v>
      </c>
      <c r="F389">
        <v>1</v>
      </c>
      <c r="G389">
        <v>123.89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123.89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123.89</v>
      </c>
      <c r="AK389">
        <v>123.89</v>
      </c>
      <c r="AL389">
        <v>383</v>
      </c>
    </row>
    <row r="390" spans="1:38" x14ac:dyDescent="0.25">
      <c r="A390" t="s">
        <v>391</v>
      </c>
      <c r="B390">
        <v>385</v>
      </c>
      <c r="C390" t="s">
        <v>1162</v>
      </c>
      <c r="D390" t="s">
        <v>229</v>
      </c>
      <c r="F390">
        <v>1</v>
      </c>
      <c r="G390">
        <v>123.78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123.78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123.78</v>
      </c>
      <c r="AK390">
        <v>123.78</v>
      </c>
      <c r="AL390">
        <v>384</v>
      </c>
    </row>
    <row r="391" spans="1:38" x14ac:dyDescent="0.25">
      <c r="A391" t="s">
        <v>391</v>
      </c>
      <c r="B391">
        <v>384</v>
      </c>
      <c r="C391" t="s">
        <v>1163</v>
      </c>
      <c r="D391" t="s">
        <v>1164</v>
      </c>
      <c r="E391" t="s">
        <v>417</v>
      </c>
      <c r="F391">
        <v>1</v>
      </c>
      <c r="G391">
        <v>123.78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123.78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123.78</v>
      </c>
      <c r="AK391">
        <v>123.78</v>
      </c>
      <c r="AL391">
        <v>385</v>
      </c>
    </row>
    <row r="392" spans="1:38" x14ac:dyDescent="0.25">
      <c r="A392" t="s">
        <v>392</v>
      </c>
      <c r="B392">
        <v>386</v>
      </c>
      <c r="C392" t="s">
        <v>313</v>
      </c>
      <c r="D392" t="s">
        <v>314</v>
      </c>
      <c r="E392" t="s">
        <v>357</v>
      </c>
      <c r="F392">
        <v>1</v>
      </c>
      <c r="G392">
        <v>123.72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123.72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123.72</v>
      </c>
      <c r="AK392">
        <v>123.72</v>
      </c>
      <c r="AL392">
        <v>386</v>
      </c>
    </row>
    <row r="393" spans="1:38" x14ac:dyDescent="0.25">
      <c r="A393" t="s">
        <v>392</v>
      </c>
      <c r="B393">
        <v>387</v>
      </c>
      <c r="C393" t="s">
        <v>816</v>
      </c>
      <c r="D393" t="s">
        <v>817</v>
      </c>
      <c r="E393" t="s">
        <v>358</v>
      </c>
      <c r="F393">
        <v>1</v>
      </c>
      <c r="G393">
        <v>123.71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123.71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123.71</v>
      </c>
      <c r="AK393">
        <v>123.71</v>
      </c>
      <c r="AL393">
        <v>387</v>
      </c>
    </row>
    <row r="394" spans="1:38" x14ac:dyDescent="0.25">
      <c r="A394" t="s">
        <v>711</v>
      </c>
      <c r="B394">
        <v>388</v>
      </c>
      <c r="C394" t="s">
        <v>818</v>
      </c>
      <c r="D394" t="s">
        <v>819</v>
      </c>
      <c r="E394" t="s">
        <v>367</v>
      </c>
      <c r="F394">
        <v>1</v>
      </c>
      <c r="G394">
        <v>123.58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123.58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123.58</v>
      </c>
      <c r="AK394">
        <v>123.58</v>
      </c>
      <c r="AL394">
        <v>388</v>
      </c>
    </row>
    <row r="395" spans="1:38" x14ac:dyDescent="0.25">
      <c r="A395" t="s">
        <v>391</v>
      </c>
      <c r="B395">
        <v>389</v>
      </c>
      <c r="C395" t="s">
        <v>127</v>
      </c>
      <c r="D395" t="s">
        <v>820</v>
      </c>
      <c r="E395" t="s">
        <v>798</v>
      </c>
      <c r="F395">
        <v>1</v>
      </c>
      <c r="G395">
        <v>123.56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123.56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123.56</v>
      </c>
      <c r="AK395">
        <v>123.56</v>
      </c>
      <c r="AL395">
        <v>389</v>
      </c>
    </row>
    <row r="396" spans="1:38" x14ac:dyDescent="0.25">
      <c r="A396" t="s">
        <v>391</v>
      </c>
      <c r="B396">
        <v>390</v>
      </c>
      <c r="C396" t="s">
        <v>1165</v>
      </c>
      <c r="D396" t="s">
        <v>1166</v>
      </c>
      <c r="E396" t="s">
        <v>363</v>
      </c>
      <c r="F396">
        <v>1</v>
      </c>
      <c r="G396">
        <v>123.49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123.49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123.49</v>
      </c>
      <c r="AK396">
        <v>123.49</v>
      </c>
      <c r="AL396">
        <v>390</v>
      </c>
    </row>
    <row r="397" spans="1:38" x14ac:dyDescent="0.25">
      <c r="A397" t="s">
        <v>391</v>
      </c>
      <c r="B397">
        <v>391</v>
      </c>
      <c r="C397" t="s">
        <v>675</v>
      </c>
      <c r="D397" t="s">
        <v>177</v>
      </c>
      <c r="E397" t="s">
        <v>676</v>
      </c>
      <c r="F397">
        <v>1</v>
      </c>
      <c r="G397">
        <v>123.48</v>
      </c>
      <c r="H397">
        <v>0</v>
      </c>
      <c r="I397">
        <v>0</v>
      </c>
      <c r="J397">
        <v>123.48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123.48</v>
      </c>
      <c r="AK397">
        <v>123.48</v>
      </c>
      <c r="AL397">
        <v>391</v>
      </c>
    </row>
    <row r="398" spans="1:38" x14ac:dyDescent="0.25">
      <c r="A398" t="s">
        <v>391</v>
      </c>
      <c r="B398">
        <v>393</v>
      </c>
      <c r="C398" t="s">
        <v>478</v>
      </c>
      <c r="D398" t="s">
        <v>688</v>
      </c>
      <c r="E398" t="s">
        <v>367</v>
      </c>
      <c r="F398">
        <v>1</v>
      </c>
      <c r="G398">
        <v>123.42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123.42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123.42</v>
      </c>
      <c r="AK398">
        <v>123.42</v>
      </c>
      <c r="AL398">
        <v>393</v>
      </c>
    </row>
    <row r="399" spans="1:38" x14ac:dyDescent="0.25">
      <c r="A399" t="s">
        <v>391</v>
      </c>
      <c r="B399">
        <v>392</v>
      </c>
      <c r="C399" t="s">
        <v>610</v>
      </c>
      <c r="D399" t="s">
        <v>1167</v>
      </c>
      <c r="E399" t="s">
        <v>367</v>
      </c>
      <c r="F399">
        <v>1</v>
      </c>
      <c r="G399">
        <v>123.42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123.42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123.42</v>
      </c>
      <c r="AK399">
        <v>123.42</v>
      </c>
      <c r="AL399">
        <v>392</v>
      </c>
    </row>
    <row r="400" spans="1:38" x14ac:dyDescent="0.25">
      <c r="A400" t="s">
        <v>391</v>
      </c>
      <c r="B400">
        <v>394</v>
      </c>
      <c r="C400" t="s">
        <v>800</v>
      </c>
      <c r="D400" t="s">
        <v>821</v>
      </c>
      <c r="E400" t="s">
        <v>362</v>
      </c>
      <c r="F400">
        <v>1</v>
      </c>
      <c r="G400">
        <v>123.23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123.23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123.23</v>
      </c>
      <c r="AK400">
        <v>123.23</v>
      </c>
      <c r="AL400">
        <v>394</v>
      </c>
    </row>
    <row r="401" spans="1:38" x14ac:dyDescent="0.25">
      <c r="A401" t="s">
        <v>391</v>
      </c>
      <c r="B401">
        <v>395</v>
      </c>
      <c r="C401" t="s">
        <v>672</v>
      </c>
      <c r="D401" t="s">
        <v>518</v>
      </c>
      <c r="E401" t="s">
        <v>363</v>
      </c>
      <c r="F401">
        <v>1</v>
      </c>
      <c r="G401">
        <v>122.81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122.81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122.81</v>
      </c>
      <c r="AK401">
        <v>122.81</v>
      </c>
      <c r="AL401">
        <v>395</v>
      </c>
    </row>
    <row r="402" spans="1:38" x14ac:dyDescent="0.25">
      <c r="A402" t="s">
        <v>391</v>
      </c>
      <c r="B402">
        <v>396</v>
      </c>
      <c r="C402" t="s">
        <v>106</v>
      </c>
      <c r="D402" t="s">
        <v>1170</v>
      </c>
      <c r="E402" t="s">
        <v>363</v>
      </c>
      <c r="F402">
        <v>1</v>
      </c>
      <c r="G402">
        <v>122.74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122.74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122.74</v>
      </c>
      <c r="AK402">
        <v>122.74</v>
      </c>
      <c r="AL402">
        <v>396</v>
      </c>
    </row>
    <row r="403" spans="1:38" x14ac:dyDescent="0.25">
      <c r="A403" t="s">
        <v>392</v>
      </c>
      <c r="B403">
        <v>397</v>
      </c>
      <c r="C403" t="s">
        <v>1171</v>
      </c>
      <c r="D403" t="s">
        <v>1172</v>
      </c>
      <c r="E403" t="s">
        <v>363</v>
      </c>
      <c r="F403">
        <v>1</v>
      </c>
      <c r="G403">
        <v>122.72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122.72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122.72</v>
      </c>
      <c r="AK403">
        <v>122.72</v>
      </c>
      <c r="AL403">
        <v>397</v>
      </c>
    </row>
    <row r="404" spans="1:38" x14ac:dyDescent="0.25">
      <c r="A404" t="s">
        <v>391</v>
      </c>
      <c r="B404">
        <v>398</v>
      </c>
      <c r="C404" t="s">
        <v>127</v>
      </c>
      <c r="D404" t="s">
        <v>35</v>
      </c>
      <c r="E404" t="s">
        <v>1173</v>
      </c>
      <c r="F404">
        <v>1</v>
      </c>
      <c r="G404">
        <v>122.61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122.61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122.61</v>
      </c>
      <c r="AK404">
        <v>122.61</v>
      </c>
      <c r="AL404">
        <v>398</v>
      </c>
    </row>
    <row r="405" spans="1:38" x14ac:dyDescent="0.25">
      <c r="A405" t="s">
        <v>391</v>
      </c>
      <c r="B405">
        <v>399</v>
      </c>
      <c r="C405" t="s">
        <v>508</v>
      </c>
      <c r="D405" t="s">
        <v>325</v>
      </c>
      <c r="E405" t="s">
        <v>680</v>
      </c>
      <c r="F405">
        <v>1</v>
      </c>
      <c r="G405">
        <v>122.6</v>
      </c>
      <c r="H405">
        <v>0</v>
      </c>
      <c r="I405">
        <v>122.6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122.6</v>
      </c>
      <c r="AK405">
        <v>122.6</v>
      </c>
      <c r="AL405">
        <v>399</v>
      </c>
    </row>
    <row r="406" spans="1:38" x14ac:dyDescent="0.25">
      <c r="A406" t="s">
        <v>392</v>
      </c>
      <c r="B406">
        <v>400</v>
      </c>
      <c r="C406" t="s">
        <v>757</v>
      </c>
      <c r="D406" t="s">
        <v>822</v>
      </c>
      <c r="E406" t="s">
        <v>823</v>
      </c>
      <c r="F406">
        <v>1</v>
      </c>
      <c r="G406">
        <v>122.56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122.56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122.56</v>
      </c>
      <c r="AK406">
        <v>122.56</v>
      </c>
      <c r="AL406">
        <v>400</v>
      </c>
    </row>
    <row r="407" spans="1:38" x14ac:dyDescent="0.25">
      <c r="A407" t="s">
        <v>392</v>
      </c>
      <c r="B407">
        <v>401</v>
      </c>
      <c r="C407" t="s">
        <v>1174</v>
      </c>
      <c r="D407" t="s">
        <v>1175</v>
      </c>
      <c r="E407" t="s">
        <v>417</v>
      </c>
      <c r="F407">
        <v>1</v>
      </c>
      <c r="G407">
        <v>122.45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122.45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122.45</v>
      </c>
      <c r="AK407">
        <v>122.45</v>
      </c>
      <c r="AL407">
        <v>401</v>
      </c>
    </row>
    <row r="408" spans="1:38" x14ac:dyDescent="0.25">
      <c r="A408" t="s">
        <v>391</v>
      </c>
      <c r="B408">
        <v>402</v>
      </c>
      <c r="C408" t="s">
        <v>430</v>
      </c>
      <c r="D408" t="s">
        <v>431</v>
      </c>
      <c r="E408" t="s">
        <v>367</v>
      </c>
      <c r="F408">
        <v>1</v>
      </c>
      <c r="G408">
        <v>122.44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122.44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122.44</v>
      </c>
      <c r="AK408">
        <v>122.44</v>
      </c>
      <c r="AL408">
        <v>402</v>
      </c>
    </row>
    <row r="409" spans="1:38" x14ac:dyDescent="0.25">
      <c r="A409" t="s">
        <v>391</v>
      </c>
      <c r="B409">
        <v>403</v>
      </c>
      <c r="C409" t="s">
        <v>1176</v>
      </c>
      <c r="D409" t="s">
        <v>1177</v>
      </c>
      <c r="E409" t="s">
        <v>417</v>
      </c>
      <c r="F409">
        <v>1</v>
      </c>
      <c r="G409">
        <v>122.43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122.43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122.43</v>
      </c>
      <c r="AK409">
        <v>122.43</v>
      </c>
      <c r="AL409">
        <v>403</v>
      </c>
    </row>
    <row r="410" spans="1:38" x14ac:dyDescent="0.25">
      <c r="A410" t="s">
        <v>391</v>
      </c>
      <c r="B410">
        <v>404</v>
      </c>
      <c r="C410" t="s">
        <v>824</v>
      </c>
      <c r="D410" t="s">
        <v>554</v>
      </c>
      <c r="E410" t="s">
        <v>376</v>
      </c>
      <c r="F410">
        <v>1</v>
      </c>
      <c r="G410">
        <v>122.18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122.18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122.18</v>
      </c>
      <c r="AK410">
        <v>122.18</v>
      </c>
      <c r="AL410">
        <v>404</v>
      </c>
    </row>
    <row r="411" spans="1:38" x14ac:dyDescent="0.25">
      <c r="A411" t="s">
        <v>391</v>
      </c>
      <c r="B411">
        <v>405</v>
      </c>
      <c r="C411" t="s">
        <v>97</v>
      </c>
      <c r="D411" t="s">
        <v>92</v>
      </c>
      <c r="E411" t="s">
        <v>579</v>
      </c>
      <c r="F411">
        <v>1</v>
      </c>
      <c r="G411">
        <v>122.16</v>
      </c>
      <c r="H411">
        <v>0</v>
      </c>
      <c r="I411">
        <v>0</v>
      </c>
      <c r="J411">
        <v>0</v>
      </c>
      <c r="K411">
        <v>0</v>
      </c>
      <c r="L411">
        <v>122.16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122.16</v>
      </c>
      <c r="AK411">
        <v>122.16</v>
      </c>
      <c r="AL411">
        <v>405</v>
      </c>
    </row>
    <row r="412" spans="1:38" x14ac:dyDescent="0.25">
      <c r="A412" t="s">
        <v>392</v>
      </c>
      <c r="B412">
        <v>406</v>
      </c>
      <c r="C412" t="s">
        <v>684</v>
      </c>
      <c r="D412" t="s">
        <v>685</v>
      </c>
      <c r="E412" t="s">
        <v>686</v>
      </c>
      <c r="F412">
        <v>1</v>
      </c>
      <c r="G412">
        <v>122.15</v>
      </c>
      <c r="H412">
        <v>122.15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122.15</v>
      </c>
      <c r="AK412">
        <v>122.15</v>
      </c>
      <c r="AL412">
        <v>406</v>
      </c>
    </row>
    <row r="413" spans="1:38" x14ac:dyDescent="0.25">
      <c r="A413" t="s">
        <v>392</v>
      </c>
      <c r="B413">
        <v>407</v>
      </c>
      <c r="C413" t="s">
        <v>301</v>
      </c>
      <c r="D413" t="s">
        <v>509</v>
      </c>
      <c r="E413" t="s">
        <v>660</v>
      </c>
      <c r="F413">
        <v>1</v>
      </c>
      <c r="G413">
        <v>122.11</v>
      </c>
      <c r="H413">
        <v>122.11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122.11</v>
      </c>
      <c r="AK413">
        <v>122.11</v>
      </c>
      <c r="AL413">
        <v>407</v>
      </c>
    </row>
    <row r="414" spans="1:38" x14ac:dyDescent="0.25">
      <c r="A414" t="s">
        <v>391</v>
      </c>
      <c r="B414">
        <v>409</v>
      </c>
      <c r="C414" t="s">
        <v>1178</v>
      </c>
      <c r="D414" t="s">
        <v>181</v>
      </c>
      <c r="E414" t="s">
        <v>374</v>
      </c>
      <c r="F414">
        <v>1</v>
      </c>
      <c r="G414">
        <v>121.96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121.96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121.96</v>
      </c>
      <c r="AK414">
        <v>121.96</v>
      </c>
      <c r="AL414">
        <v>408</v>
      </c>
    </row>
    <row r="415" spans="1:38" x14ac:dyDescent="0.25">
      <c r="A415" t="s">
        <v>391</v>
      </c>
      <c r="B415">
        <v>408</v>
      </c>
      <c r="C415" t="s">
        <v>825</v>
      </c>
      <c r="D415" t="s">
        <v>826</v>
      </c>
      <c r="E415" t="s">
        <v>827</v>
      </c>
      <c r="F415">
        <v>1</v>
      </c>
      <c r="G415">
        <v>121.96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121.96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121.96</v>
      </c>
      <c r="AK415">
        <v>121.96</v>
      </c>
      <c r="AL415">
        <v>409</v>
      </c>
    </row>
    <row r="416" spans="1:38" x14ac:dyDescent="0.25">
      <c r="A416" t="s">
        <v>391</v>
      </c>
      <c r="B416">
        <v>410</v>
      </c>
      <c r="C416" t="s">
        <v>614</v>
      </c>
      <c r="D416" t="s">
        <v>615</v>
      </c>
      <c r="E416" t="s">
        <v>616</v>
      </c>
      <c r="F416">
        <v>1</v>
      </c>
      <c r="G416">
        <v>121.92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121.92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121.92</v>
      </c>
      <c r="AK416">
        <v>121.92</v>
      </c>
      <c r="AL416">
        <v>410</v>
      </c>
    </row>
    <row r="417" spans="1:38" x14ac:dyDescent="0.25">
      <c r="A417" t="s">
        <v>391</v>
      </c>
      <c r="B417">
        <v>411</v>
      </c>
      <c r="C417" t="s">
        <v>572</v>
      </c>
      <c r="D417" t="s">
        <v>35</v>
      </c>
      <c r="E417" t="s">
        <v>368</v>
      </c>
      <c r="F417">
        <v>1</v>
      </c>
      <c r="G417">
        <v>121.89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121.89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121.89</v>
      </c>
      <c r="AK417">
        <v>121.89</v>
      </c>
      <c r="AL417">
        <v>411</v>
      </c>
    </row>
    <row r="418" spans="1:38" x14ac:dyDescent="0.25">
      <c r="A418" t="s">
        <v>391</v>
      </c>
      <c r="B418">
        <v>412</v>
      </c>
      <c r="C418" t="s">
        <v>828</v>
      </c>
      <c r="D418" t="s">
        <v>229</v>
      </c>
      <c r="E418" t="s">
        <v>372</v>
      </c>
      <c r="F418">
        <v>1</v>
      </c>
      <c r="G418">
        <v>121.85</v>
      </c>
      <c r="H418">
        <v>121.85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121.85</v>
      </c>
      <c r="AK418">
        <v>121.85</v>
      </c>
      <c r="AL418">
        <v>412</v>
      </c>
    </row>
    <row r="419" spans="1:38" x14ac:dyDescent="0.25">
      <c r="A419" t="s">
        <v>391</v>
      </c>
      <c r="B419">
        <v>413</v>
      </c>
      <c r="C419" t="s">
        <v>1179</v>
      </c>
      <c r="D419" t="s">
        <v>1180</v>
      </c>
      <c r="E419" t="s">
        <v>386</v>
      </c>
      <c r="F419">
        <v>1</v>
      </c>
      <c r="G419">
        <v>121.82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121.82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121.82</v>
      </c>
      <c r="AK419">
        <v>121.82</v>
      </c>
      <c r="AL419">
        <v>413</v>
      </c>
    </row>
    <row r="420" spans="1:38" x14ac:dyDescent="0.25">
      <c r="A420" t="s">
        <v>392</v>
      </c>
      <c r="B420">
        <v>414</v>
      </c>
      <c r="C420" t="s">
        <v>648</v>
      </c>
      <c r="D420" t="s">
        <v>829</v>
      </c>
      <c r="E420" t="s">
        <v>376</v>
      </c>
      <c r="F420">
        <v>1</v>
      </c>
      <c r="G420">
        <v>121.72</v>
      </c>
      <c r="H420">
        <v>121.72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121.72</v>
      </c>
      <c r="AK420">
        <v>121.72</v>
      </c>
      <c r="AL420">
        <v>414</v>
      </c>
    </row>
    <row r="421" spans="1:38" x14ac:dyDescent="0.25">
      <c r="A421" t="s">
        <v>391</v>
      </c>
      <c r="B421">
        <v>415</v>
      </c>
      <c r="C421" t="s">
        <v>830</v>
      </c>
      <c r="D421" t="s">
        <v>75</v>
      </c>
      <c r="E421" t="s">
        <v>362</v>
      </c>
      <c r="F421">
        <v>1</v>
      </c>
      <c r="G421">
        <v>121.64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121.64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121.64</v>
      </c>
      <c r="AK421">
        <v>121.64</v>
      </c>
      <c r="AL421">
        <v>415</v>
      </c>
    </row>
    <row r="422" spans="1:38" x14ac:dyDescent="0.25">
      <c r="A422" t="s">
        <v>391</v>
      </c>
      <c r="B422">
        <v>416</v>
      </c>
      <c r="C422" t="s">
        <v>808</v>
      </c>
      <c r="D422" t="s">
        <v>683</v>
      </c>
      <c r="F422">
        <v>1</v>
      </c>
      <c r="G422">
        <v>121.63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121.63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121.63</v>
      </c>
      <c r="AK422">
        <v>121.63</v>
      </c>
      <c r="AL422">
        <v>416</v>
      </c>
    </row>
    <row r="423" spans="1:38" x14ac:dyDescent="0.25">
      <c r="A423" t="s">
        <v>391</v>
      </c>
      <c r="B423">
        <v>417</v>
      </c>
      <c r="C423" t="s">
        <v>1294</v>
      </c>
      <c r="D423" t="s">
        <v>1295</v>
      </c>
      <c r="E423" t="s">
        <v>1296</v>
      </c>
      <c r="F423">
        <v>1</v>
      </c>
      <c r="G423">
        <v>121.22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121.22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121.22</v>
      </c>
      <c r="AK423">
        <v>121.22</v>
      </c>
      <c r="AL423">
        <v>417</v>
      </c>
    </row>
    <row r="424" spans="1:38" x14ac:dyDescent="0.25">
      <c r="A424" t="s">
        <v>392</v>
      </c>
      <c r="B424">
        <v>418</v>
      </c>
      <c r="C424" t="s">
        <v>831</v>
      </c>
      <c r="D424" t="s">
        <v>832</v>
      </c>
      <c r="E424" t="s">
        <v>378</v>
      </c>
      <c r="F424">
        <v>1</v>
      </c>
      <c r="G424">
        <v>120.82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120.82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120.82</v>
      </c>
      <c r="AK424">
        <v>120.82</v>
      </c>
      <c r="AL424">
        <v>418</v>
      </c>
    </row>
    <row r="425" spans="1:38" x14ac:dyDescent="0.25">
      <c r="A425" t="s">
        <v>392</v>
      </c>
      <c r="B425">
        <v>419</v>
      </c>
      <c r="C425" t="s">
        <v>833</v>
      </c>
      <c r="D425" t="s">
        <v>834</v>
      </c>
      <c r="E425" t="s">
        <v>417</v>
      </c>
      <c r="F425">
        <v>1</v>
      </c>
      <c r="G425">
        <v>120.7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120.7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120.7</v>
      </c>
      <c r="AK425">
        <v>120.7</v>
      </c>
      <c r="AL425">
        <v>419</v>
      </c>
    </row>
    <row r="426" spans="1:38" x14ac:dyDescent="0.25">
      <c r="A426" t="s">
        <v>391</v>
      </c>
      <c r="B426">
        <v>420</v>
      </c>
      <c r="C426" t="s">
        <v>1183</v>
      </c>
      <c r="D426" t="s">
        <v>1184</v>
      </c>
      <c r="E426" t="s">
        <v>363</v>
      </c>
      <c r="F426">
        <v>1</v>
      </c>
      <c r="G426">
        <v>120.61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120.61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120.61</v>
      </c>
      <c r="AK426">
        <v>120.61</v>
      </c>
      <c r="AL426">
        <v>420</v>
      </c>
    </row>
    <row r="427" spans="1:38" x14ac:dyDescent="0.25">
      <c r="A427" t="s">
        <v>391</v>
      </c>
      <c r="B427">
        <v>421</v>
      </c>
      <c r="C427" t="s">
        <v>835</v>
      </c>
      <c r="D427" t="s">
        <v>836</v>
      </c>
      <c r="F427">
        <v>1</v>
      </c>
      <c r="G427">
        <v>120.57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120.57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120.57</v>
      </c>
      <c r="AK427">
        <v>120.57</v>
      </c>
      <c r="AL427">
        <v>421</v>
      </c>
    </row>
    <row r="428" spans="1:38" x14ac:dyDescent="0.25">
      <c r="A428" t="s">
        <v>392</v>
      </c>
      <c r="B428">
        <v>422</v>
      </c>
      <c r="C428" t="s">
        <v>917</v>
      </c>
      <c r="D428" t="s">
        <v>1185</v>
      </c>
      <c r="E428" t="s">
        <v>367</v>
      </c>
      <c r="F428">
        <v>1</v>
      </c>
      <c r="G428">
        <v>120.17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120.17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120.17</v>
      </c>
      <c r="AK428">
        <v>120.17</v>
      </c>
      <c r="AL428">
        <v>422</v>
      </c>
    </row>
    <row r="429" spans="1:38" x14ac:dyDescent="0.25">
      <c r="A429" t="s">
        <v>391</v>
      </c>
      <c r="B429">
        <v>423</v>
      </c>
      <c r="C429" t="s">
        <v>1186</v>
      </c>
      <c r="D429" t="s">
        <v>25</v>
      </c>
      <c r="E429" t="s">
        <v>605</v>
      </c>
      <c r="F429">
        <v>1</v>
      </c>
      <c r="G429">
        <v>120.13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120.13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120.13</v>
      </c>
      <c r="AK429">
        <v>120.13</v>
      </c>
      <c r="AL429">
        <v>423</v>
      </c>
    </row>
    <row r="430" spans="1:38" x14ac:dyDescent="0.25">
      <c r="A430" t="s">
        <v>392</v>
      </c>
      <c r="B430">
        <v>424</v>
      </c>
      <c r="C430" t="s">
        <v>621</v>
      </c>
      <c r="D430" t="s">
        <v>560</v>
      </c>
      <c r="E430" t="s">
        <v>362</v>
      </c>
      <c r="F430">
        <v>1</v>
      </c>
      <c r="G430">
        <v>120.09</v>
      </c>
      <c r="H430">
        <v>0</v>
      </c>
      <c r="I430">
        <v>0</v>
      </c>
      <c r="J430">
        <v>120.09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120.09</v>
      </c>
      <c r="AK430">
        <v>120.09</v>
      </c>
      <c r="AL430">
        <v>424</v>
      </c>
    </row>
    <row r="431" spans="1:38" x14ac:dyDescent="0.25">
      <c r="A431" t="s">
        <v>392</v>
      </c>
      <c r="B431">
        <v>425</v>
      </c>
      <c r="C431" t="s">
        <v>460</v>
      </c>
      <c r="D431" t="s">
        <v>531</v>
      </c>
      <c r="E431" t="s">
        <v>362</v>
      </c>
      <c r="F431">
        <v>1</v>
      </c>
      <c r="G431">
        <v>119.65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119.65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119.65</v>
      </c>
      <c r="AK431">
        <v>119.65</v>
      </c>
      <c r="AL431">
        <v>425</v>
      </c>
    </row>
    <row r="432" spans="1:38" x14ac:dyDescent="0.25">
      <c r="A432" t="s">
        <v>391</v>
      </c>
      <c r="B432">
        <v>426</v>
      </c>
      <c r="C432" t="s">
        <v>1189</v>
      </c>
      <c r="D432" t="s">
        <v>1190</v>
      </c>
      <c r="E432" t="s">
        <v>374</v>
      </c>
      <c r="F432">
        <v>1</v>
      </c>
      <c r="G432">
        <v>119.17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119.17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119.17</v>
      </c>
      <c r="AK432">
        <v>119.17</v>
      </c>
      <c r="AL432">
        <v>426</v>
      </c>
    </row>
    <row r="433" spans="1:38" x14ac:dyDescent="0.25">
      <c r="A433" t="s">
        <v>391</v>
      </c>
      <c r="B433">
        <v>427</v>
      </c>
      <c r="C433" t="s">
        <v>1189</v>
      </c>
      <c r="D433" t="s">
        <v>61</v>
      </c>
      <c r="E433" t="s">
        <v>374</v>
      </c>
      <c r="F433">
        <v>1</v>
      </c>
      <c r="G433">
        <v>119.1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119.1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119.1</v>
      </c>
      <c r="AK433">
        <v>119.1</v>
      </c>
      <c r="AL433">
        <v>427</v>
      </c>
    </row>
    <row r="434" spans="1:38" x14ac:dyDescent="0.25">
      <c r="A434" t="s">
        <v>392</v>
      </c>
      <c r="B434">
        <v>428</v>
      </c>
      <c r="C434" t="s">
        <v>526</v>
      </c>
      <c r="D434" t="s">
        <v>264</v>
      </c>
      <c r="E434" t="s">
        <v>364</v>
      </c>
      <c r="F434">
        <v>1</v>
      </c>
      <c r="G434">
        <v>118.97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118.97</v>
      </c>
      <c r="AH434">
        <v>0</v>
      </c>
      <c r="AI434">
        <v>0</v>
      </c>
      <c r="AJ434">
        <v>118.97</v>
      </c>
      <c r="AK434">
        <v>118.97</v>
      </c>
      <c r="AL434">
        <v>428</v>
      </c>
    </row>
    <row r="435" spans="1:38" x14ac:dyDescent="0.25">
      <c r="A435" t="s">
        <v>392</v>
      </c>
      <c r="B435">
        <v>429</v>
      </c>
      <c r="C435" t="s">
        <v>1315</v>
      </c>
      <c r="D435" t="s">
        <v>1321</v>
      </c>
      <c r="E435" t="s">
        <v>383</v>
      </c>
      <c r="F435">
        <v>1</v>
      </c>
      <c r="G435">
        <v>118.96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118.96</v>
      </c>
      <c r="AH435">
        <v>0</v>
      </c>
      <c r="AI435">
        <v>0</v>
      </c>
      <c r="AJ435">
        <v>118.96</v>
      </c>
      <c r="AK435">
        <v>118.96</v>
      </c>
      <c r="AL435">
        <v>429</v>
      </c>
    </row>
    <row r="436" spans="1:38" x14ac:dyDescent="0.25">
      <c r="A436" t="s">
        <v>391</v>
      </c>
      <c r="B436">
        <v>430</v>
      </c>
      <c r="C436" t="s">
        <v>837</v>
      </c>
      <c r="D436" t="s">
        <v>17</v>
      </c>
      <c r="E436" t="s">
        <v>364</v>
      </c>
      <c r="F436">
        <v>1</v>
      </c>
      <c r="G436">
        <v>118.68</v>
      </c>
      <c r="H436">
        <v>0</v>
      </c>
      <c r="I436">
        <v>118.68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118.68</v>
      </c>
      <c r="AK436">
        <v>118.68</v>
      </c>
      <c r="AL436">
        <v>430</v>
      </c>
    </row>
    <row r="437" spans="1:38" x14ac:dyDescent="0.25">
      <c r="A437" t="s">
        <v>391</v>
      </c>
      <c r="B437">
        <v>431</v>
      </c>
      <c r="C437" t="s">
        <v>1194</v>
      </c>
      <c r="D437" t="s">
        <v>1195</v>
      </c>
      <c r="E437" t="s">
        <v>605</v>
      </c>
      <c r="F437">
        <v>1</v>
      </c>
      <c r="G437">
        <v>118.65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118.65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118.65</v>
      </c>
      <c r="AK437">
        <v>118.65</v>
      </c>
      <c r="AL437">
        <v>431</v>
      </c>
    </row>
    <row r="438" spans="1:38" x14ac:dyDescent="0.25">
      <c r="A438" t="s">
        <v>391</v>
      </c>
      <c r="B438">
        <v>432</v>
      </c>
      <c r="C438" t="s">
        <v>555</v>
      </c>
      <c r="D438" t="s">
        <v>1300</v>
      </c>
      <c r="F438">
        <v>1</v>
      </c>
      <c r="G438">
        <v>118.64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118.64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118.64</v>
      </c>
      <c r="AK438">
        <v>118.64</v>
      </c>
      <c r="AL438">
        <v>432</v>
      </c>
    </row>
    <row r="439" spans="1:38" x14ac:dyDescent="0.25">
      <c r="A439" t="s">
        <v>392</v>
      </c>
      <c r="B439">
        <v>433</v>
      </c>
      <c r="C439" t="s">
        <v>156</v>
      </c>
      <c r="D439" t="s">
        <v>179</v>
      </c>
      <c r="E439" t="s">
        <v>357</v>
      </c>
      <c r="F439">
        <v>1</v>
      </c>
      <c r="G439">
        <v>118.54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118.54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118.54</v>
      </c>
      <c r="AK439">
        <v>118.54</v>
      </c>
      <c r="AL439">
        <v>433</v>
      </c>
    </row>
    <row r="440" spans="1:38" x14ac:dyDescent="0.25">
      <c r="A440" t="s">
        <v>391</v>
      </c>
      <c r="B440">
        <v>434</v>
      </c>
      <c r="C440" t="s">
        <v>515</v>
      </c>
      <c r="D440" t="s">
        <v>41</v>
      </c>
      <c r="E440" t="s">
        <v>367</v>
      </c>
      <c r="F440">
        <v>1</v>
      </c>
      <c r="G440">
        <v>118.24</v>
      </c>
      <c r="H440">
        <v>0</v>
      </c>
      <c r="I440">
        <v>0</v>
      </c>
      <c r="J440">
        <v>118.24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118.24</v>
      </c>
      <c r="AK440">
        <v>118.24</v>
      </c>
      <c r="AL440">
        <v>434</v>
      </c>
    </row>
    <row r="441" spans="1:38" x14ac:dyDescent="0.25">
      <c r="A441" t="s">
        <v>391</v>
      </c>
      <c r="B441">
        <v>435</v>
      </c>
      <c r="C441" t="s">
        <v>247</v>
      </c>
      <c r="D441" t="s">
        <v>1322</v>
      </c>
      <c r="E441" t="s">
        <v>1323</v>
      </c>
      <c r="F441">
        <v>1</v>
      </c>
      <c r="G441">
        <v>118.19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118.19</v>
      </c>
      <c r="AH441">
        <v>0</v>
      </c>
      <c r="AI441">
        <v>0</v>
      </c>
      <c r="AJ441">
        <v>118.19</v>
      </c>
      <c r="AK441">
        <v>118.19</v>
      </c>
      <c r="AL441">
        <v>435</v>
      </c>
    </row>
    <row r="442" spans="1:38" x14ac:dyDescent="0.25">
      <c r="A442" t="s">
        <v>711</v>
      </c>
      <c r="B442">
        <v>436</v>
      </c>
      <c r="C442" t="s">
        <v>1139</v>
      </c>
      <c r="D442" t="s">
        <v>1197</v>
      </c>
      <c r="E442" t="s">
        <v>367</v>
      </c>
      <c r="F442">
        <v>1</v>
      </c>
      <c r="G442">
        <v>117.99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117.99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117.99</v>
      </c>
      <c r="AK442">
        <v>117.99</v>
      </c>
      <c r="AL442">
        <v>436</v>
      </c>
    </row>
    <row r="443" spans="1:38" x14ac:dyDescent="0.25">
      <c r="A443" t="s">
        <v>711</v>
      </c>
      <c r="B443">
        <v>437</v>
      </c>
      <c r="C443" t="s">
        <v>1198</v>
      </c>
      <c r="D443" t="s">
        <v>1199</v>
      </c>
      <c r="E443" t="s">
        <v>367</v>
      </c>
      <c r="F443">
        <v>1</v>
      </c>
      <c r="G443">
        <v>117.99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117.99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117.99</v>
      </c>
      <c r="AK443">
        <v>117.99</v>
      </c>
      <c r="AL443">
        <v>437</v>
      </c>
    </row>
    <row r="444" spans="1:38" x14ac:dyDescent="0.25">
      <c r="A444" t="s">
        <v>711</v>
      </c>
      <c r="B444">
        <v>438</v>
      </c>
      <c r="C444" t="s">
        <v>839</v>
      </c>
      <c r="D444" t="s">
        <v>840</v>
      </c>
      <c r="E444" t="s">
        <v>359</v>
      </c>
      <c r="F444">
        <v>1</v>
      </c>
      <c r="G444">
        <v>117.76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117.76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117.76</v>
      </c>
      <c r="AK444">
        <v>117.76</v>
      </c>
      <c r="AL444">
        <v>438</v>
      </c>
    </row>
    <row r="445" spans="1:38" x14ac:dyDescent="0.25">
      <c r="A445" t="s">
        <v>392</v>
      </c>
      <c r="B445">
        <v>439</v>
      </c>
      <c r="C445" t="s">
        <v>340</v>
      </c>
      <c r="D445" t="s">
        <v>341</v>
      </c>
      <c r="E445" t="s">
        <v>357</v>
      </c>
      <c r="F445">
        <v>1</v>
      </c>
      <c r="G445">
        <v>117.65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117.65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117.65</v>
      </c>
      <c r="AK445">
        <v>117.65</v>
      </c>
      <c r="AL445">
        <v>439</v>
      </c>
    </row>
    <row r="446" spans="1:38" x14ac:dyDescent="0.25">
      <c r="A446" t="s">
        <v>392</v>
      </c>
      <c r="B446">
        <v>440</v>
      </c>
      <c r="C446" t="s">
        <v>532</v>
      </c>
      <c r="D446" t="s">
        <v>1202</v>
      </c>
      <c r="E446" t="s">
        <v>364</v>
      </c>
      <c r="F446">
        <v>1</v>
      </c>
      <c r="G446">
        <v>117.12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117.12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117.12</v>
      </c>
      <c r="AK446">
        <v>117.12</v>
      </c>
      <c r="AL446">
        <v>440</v>
      </c>
    </row>
    <row r="447" spans="1:38" x14ac:dyDescent="0.25">
      <c r="A447" t="s">
        <v>391</v>
      </c>
      <c r="B447">
        <v>441</v>
      </c>
      <c r="C447" t="s">
        <v>1214</v>
      </c>
      <c r="D447" t="s">
        <v>148</v>
      </c>
      <c r="E447" t="s">
        <v>363</v>
      </c>
      <c r="F447">
        <v>1</v>
      </c>
      <c r="G447">
        <v>115.8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115.8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115.8</v>
      </c>
      <c r="AK447">
        <v>115.8</v>
      </c>
      <c r="AL447">
        <v>441</v>
      </c>
    </row>
    <row r="448" spans="1:38" x14ac:dyDescent="0.25">
      <c r="A448" t="s">
        <v>392</v>
      </c>
      <c r="B448">
        <v>442</v>
      </c>
      <c r="C448" t="s">
        <v>1215</v>
      </c>
      <c r="D448" t="s">
        <v>1216</v>
      </c>
      <c r="E448" t="s">
        <v>363</v>
      </c>
      <c r="F448">
        <v>1</v>
      </c>
      <c r="G448">
        <v>115.8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115.8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115.8</v>
      </c>
      <c r="AK448">
        <v>115.8</v>
      </c>
      <c r="AL448">
        <v>442</v>
      </c>
    </row>
    <row r="449" spans="1:38" x14ac:dyDescent="0.25">
      <c r="A449" t="s">
        <v>711</v>
      </c>
      <c r="B449">
        <v>443</v>
      </c>
      <c r="C449" t="s">
        <v>841</v>
      </c>
      <c r="D449" t="s">
        <v>842</v>
      </c>
      <c r="E449" t="s">
        <v>364</v>
      </c>
      <c r="F449">
        <v>1</v>
      </c>
      <c r="G449">
        <v>113.51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113.51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113.51</v>
      </c>
      <c r="AK449">
        <v>113.51</v>
      </c>
      <c r="AL449">
        <v>443</v>
      </c>
    </row>
    <row r="450" spans="1:38" x14ac:dyDescent="0.25">
      <c r="A450" t="s">
        <v>391</v>
      </c>
      <c r="B450">
        <v>444</v>
      </c>
      <c r="C450" t="s">
        <v>843</v>
      </c>
      <c r="D450" t="s">
        <v>799</v>
      </c>
      <c r="E450" t="s">
        <v>844</v>
      </c>
      <c r="F450">
        <v>1</v>
      </c>
      <c r="G450">
        <v>113.24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113.24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113.24</v>
      </c>
      <c r="AK450">
        <v>113.24</v>
      </c>
      <c r="AL450">
        <v>444</v>
      </c>
    </row>
    <row r="451" spans="1:38" x14ac:dyDescent="0.25">
      <c r="A451" t="s">
        <v>391</v>
      </c>
      <c r="B451">
        <v>445</v>
      </c>
      <c r="C451" t="s">
        <v>1224</v>
      </c>
      <c r="D451" t="s">
        <v>1225</v>
      </c>
      <c r="E451" t="s">
        <v>1226</v>
      </c>
      <c r="F451">
        <v>1</v>
      </c>
      <c r="G451">
        <v>113.13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113.13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113.13</v>
      </c>
      <c r="AK451">
        <v>113.13</v>
      </c>
      <c r="AL451">
        <v>445</v>
      </c>
    </row>
    <row r="452" spans="1:38" x14ac:dyDescent="0.25">
      <c r="A452" t="s">
        <v>711</v>
      </c>
      <c r="B452">
        <v>446</v>
      </c>
      <c r="C452" t="s">
        <v>584</v>
      </c>
      <c r="D452" t="s">
        <v>845</v>
      </c>
      <c r="E452" t="s">
        <v>357</v>
      </c>
      <c r="F452">
        <v>1</v>
      </c>
      <c r="G452">
        <v>112.91</v>
      </c>
      <c r="H452">
        <v>112.91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112.91</v>
      </c>
      <c r="AK452">
        <v>112.91</v>
      </c>
      <c r="AL452">
        <v>446</v>
      </c>
    </row>
    <row r="453" spans="1:38" x14ac:dyDescent="0.25">
      <c r="A453" t="s">
        <v>392</v>
      </c>
      <c r="B453">
        <v>447</v>
      </c>
      <c r="C453" t="s">
        <v>584</v>
      </c>
      <c r="D453" t="s">
        <v>575</v>
      </c>
      <c r="E453" t="s">
        <v>357</v>
      </c>
      <c r="F453">
        <v>1</v>
      </c>
      <c r="G453">
        <v>112.87</v>
      </c>
      <c r="H453">
        <v>112.87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112.87</v>
      </c>
      <c r="AK453">
        <v>112.87</v>
      </c>
      <c r="AL453">
        <v>447</v>
      </c>
    </row>
    <row r="454" spans="1:38" x14ac:dyDescent="0.25">
      <c r="A454" t="s">
        <v>391</v>
      </c>
      <c r="B454">
        <v>448</v>
      </c>
      <c r="C454" t="s">
        <v>1229</v>
      </c>
      <c r="D454" t="s">
        <v>622</v>
      </c>
      <c r="E454" t="s">
        <v>568</v>
      </c>
      <c r="F454">
        <v>1</v>
      </c>
      <c r="G454">
        <v>112.13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112.13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112.13</v>
      </c>
      <c r="AK454">
        <v>112.13</v>
      </c>
      <c r="AL454">
        <v>448</v>
      </c>
    </row>
    <row r="455" spans="1:38" x14ac:dyDescent="0.25">
      <c r="A455" t="s">
        <v>392</v>
      </c>
      <c r="B455">
        <v>449</v>
      </c>
      <c r="C455" t="s">
        <v>1088</v>
      </c>
      <c r="D455" t="s">
        <v>1230</v>
      </c>
      <c r="E455" t="s">
        <v>568</v>
      </c>
      <c r="F455">
        <v>1</v>
      </c>
      <c r="G455">
        <v>112.12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112.12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112.12</v>
      </c>
      <c r="AK455">
        <v>112.12</v>
      </c>
      <c r="AL455">
        <v>449</v>
      </c>
    </row>
    <row r="456" spans="1:38" x14ac:dyDescent="0.25">
      <c r="A456" t="s">
        <v>392</v>
      </c>
      <c r="B456">
        <v>450</v>
      </c>
      <c r="C456" t="s">
        <v>1237</v>
      </c>
      <c r="D456" t="s">
        <v>1238</v>
      </c>
      <c r="E456" t="s">
        <v>367</v>
      </c>
      <c r="F456">
        <v>1</v>
      </c>
      <c r="G456">
        <v>111.19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111.19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111.19</v>
      </c>
      <c r="AK456">
        <v>111.19</v>
      </c>
      <c r="AL456">
        <v>450</v>
      </c>
    </row>
    <row r="457" spans="1:38" x14ac:dyDescent="0.25">
      <c r="A457" t="s">
        <v>392</v>
      </c>
      <c r="B457">
        <v>451</v>
      </c>
      <c r="C457" t="s">
        <v>240</v>
      </c>
      <c r="D457" t="s">
        <v>697</v>
      </c>
      <c r="E457" t="s">
        <v>365</v>
      </c>
      <c r="F457">
        <v>1</v>
      </c>
      <c r="G457">
        <v>109.11</v>
      </c>
      <c r="H457">
        <v>0</v>
      </c>
      <c r="I457">
        <v>0</v>
      </c>
      <c r="J457">
        <v>0</v>
      </c>
      <c r="K457">
        <v>0</v>
      </c>
      <c r="L457">
        <v>109.11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109.11</v>
      </c>
      <c r="AK457">
        <v>109.11</v>
      </c>
      <c r="AL457">
        <v>451</v>
      </c>
    </row>
    <row r="458" spans="1:38" x14ac:dyDescent="0.25">
      <c r="A458" t="s">
        <v>391</v>
      </c>
      <c r="B458">
        <v>452</v>
      </c>
      <c r="C458" t="s">
        <v>508</v>
      </c>
      <c r="D458" t="s">
        <v>573</v>
      </c>
      <c r="E458" t="s">
        <v>360</v>
      </c>
      <c r="F458">
        <v>1</v>
      </c>
      <c r="G458">
        <v>106.26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106.26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106.26</v>
      </c>
      <c r="AK458">
        <v>106.26</v>
      </c>
      <c r="AL458">
        <v>452</v>
      </c>
    </row>
    <row r="459" spans="1:38" x14ac:dyDescent="0.25">
      <c r="A459" t="s">
        <v>391</v>
      </c>
      <c r="B459">
        <v>454</v>
      </c>
      <c r="C459" t="s">
        <v>1093</v>
      </c>
      <c r="D459" t="s">
        <v>280</v>
      </c>
      <c r="E459" t="s">
        <v>360</v>
      </c>
      <c r="F459">
        <v>1</v>
      </c>
      <c r="G459">
        <v>106.25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106.25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106.25</v>
      </c>
      <c r="AK459">
        <v>106.25</v>
      </c>
      <c r="AL459">
        <v>454</v>
      </c>
    </row>
    <row r="460" spans="1:38" x14ac:dyDescent="0.25">
      <c r="A460" t="s">
        <v>391</v>
      </c>
      <c r="B460">
        <v>453</v>
      </c>
      <c r="C460" t="s">
        <v>1093</v>
      </c>
      <c r="D460" t="s">
        <v>229</v>
      </c>
      <c r="E460" t="s">
        <v>360</v>
      </c>
      <c r="F460">
        <v>1</v>
      </c>
      <c r="G460">
        <v>106.25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106.25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106.25</v>
      </c>
      <c r="AK460">
        <v>106.25</v>
      </c>
      <c r="AL460">
        <v>453</v>
      </c>
    </row>
    <row r="461" spans="1:38" x14ac:dyDescent="0.25">
      <c r="A461" t="s">
        <v>392</v>
      </c>
      <c r="B461">
        <v>456</v>
      </c>
      <c r="C461" t="s">
        <v>846</v>
      </c>
      <c r="D461" t="s">
        <v>226</v>
      </c>
      <c r="F461">
        <v>1</v>
      </c>
      <c r="G461">
        <v>105.22</v>
      </c>
      <c r="H461">
        <v>0</v>
      </c>
      <c r="I461">
        <v>0</v>
      </c>
      <c r="J461">
        <v>105.22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105.22</v>
      </c>
      <c r="AK461">
        <v>105.22</v>
      </c>
      <c r="AL461">
        <v>456</v>
      </c>
    </row>
    <row r="462" spans="1:38" x14ac:dyDescent="0.25">
      <c r="A462" t="s">
        <v>392</v>
      </c>
      <c r="B462">
        <v>455</v>
      </c>
      <c r="C462" t="s">
        <v>846</v>
      </c>
      <c r="D462" t="s">
        <v>847</v>
      </c>
      <c r="E462" t="s">
        <v>357</v>
      </c>
      <c r="F462">
        <v>1</v>
      </c>
      <c r="G462">
        <v>105.22</v>
      </c>
      <c r="H462">
        <v>0</v>
      </c>
      <c r="I462">
        <v>0</v>
      </c>
      <c r="J462">
        <v>105.22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105.22</v>
      </c>
      <c r="AK462">
        <v>105.22</v>
      </c>
      <c r="AL462">
        <v>455</v>
      </c>
    </row>
    <row r="463" spans="1:38" x14ac:dyDescent="0.25">
      <c r="A463" t="s">
        <v>391</v>
      </c>
      <c r="B463">
        <v>457</v>
      </c>
      <c r="C463" t="s">
        <v>297</v>
      </c>
      <c r="D463" t="s">
        <v>470</v>
      </c>
      <c r="F463">
        <v>1</v>
      </c>
      <c r="G463">
        <v>104.85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104.85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104.85</v>
      </c>
      <c r="AK463">
        <v>104.85</v>
      </c>
      <c r="AL463">
        <v>457</v>
      </c>
    </row>
    <row r="464" spans="1:38" x14ac:dyDescent="0.25">
      <c r="A464" t="s">
        <v>392</v>
      </c>
      <c r="B464">
        <v>458</v>
      </c>
      <c r="C464" t="s">
        <v>1248</v>
      </c>
      <c r="D464" t="s">
        <v>1249</v>
      </c>
      <c r="F464">
        <v>1</v>
      </c>
      <c r="G464">
        <v>104.84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104.84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104.84</v>
      </c>
      <c r="AK464">
        <v>104.84</v>
      </c>
      <c r="AL464">
        <v>458</v>
      </c>
    </row>
    <row r="465" spans="1:38" x14ac:dyDescent="0.25">
      <c r="A465" t="s">
        <v>392</v>
      </c>
      <c r="B465">
        <v>459</v>
      </c>
      <c r="C465" t="s">
        <v>1252</v>
      </c>
      <c r="D465" t="s">
        <v>1253</v>
      </c>
      <c r="F465">
        <v>1</v>
      </c>
      <c r="G465">
        <v>102.91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102.91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102.91</v>
      </c>
      <c r="AK465">
        <v>102.91</v>
      </c>
      <c r="AL465">
        <v>459</v>
      </c>
    </row>
    <row r="466" spans="1:38" x14ac:dyDescent="0.25">
      <c r="A466" t="s">
        <v>392</v>
      </c>
      <c r="B466">
        <v>460</v>
      </c>
      <c r="C466" t="s">
        <v>1071</v>
      </c>
      <c r="D466" t="s">
        <v>537</v>
      </c>
      <c r="E466" t="s">
        <v>363</v>
      </c>
      <c r="F466">
        <v>1</v>
      </c>
      <c r="G466">
        <v>102.91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102.91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102.91</v>
      </c>
      <c r="AK466">
        <v>102.91</v>
      </c>
      <c r="AL466">
        <v>460</v>
      </c>
    </row>
    <row r="467" spans="1:38" x14ac:dyDescent="0.25">
      <c r="A467" t="s">
        <v>392</v>
      </c>
      <c r="B467">
        <v>461</v>
      </c>
      <c r="C467" t="s">
        <v>1254</v>
      </c>
      <c r="D467" t="s">
        <v>1255</v>
      </c>
      <c r="E467" t="s">
        <v>363</v>
      </c>
      <c r="F467">
        <v>1</v>
      </c>
      <c r="G467">
        <v>100.54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100.54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100.54</v>
      </c>
      <c r="AK467">
        <v>100.54</v>
      </c>
      <c r="AL467">
        <v>461</v>
      </c>
    </row>
    <row r="468" spans="1:38" x14ac:dyDescent="0.25">
      <c r="A468" t="s">
        <v>392</v>
      </c>
      <c r="B468">
        <v>462</v>
      </c>
      <c r="C468" t="s">
        <v>1189</v>
      </c>
      <c r="D468" t="s">
        <v>1256</v>
      </c>
      <c r="E468" t="s">
        <v>363</v>
      </c>
      <c r="F468">
        <v>1</v>
      </c>
      <c r="G468">
        <v>100.42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100.42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100.42</v>
      </c>
      <c r="AK468">
        <v>100.42</v>
      </c>
      <c r="AL468">
        <v>462</v>
      </c>
    </row>
    <row r="469" spans="1:38" x14ac:dyDescent="0.25">
      <c r="A469" t="s">
        <v>391</v>
      </c>
      <c r="B469">
        <v>463</v>
      </c>
      <c r="C469" t="s">
        <v>1257</v>
      </c>
      <c r="D469" t="s">
        <v>1258</v>
      </c>
      <c r="E469" t="s">
        <v>363</v>
      </c>
      <c r="F469">
        <v>1</v>
      </c>
      <c r="G469">
        <v>100.32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100.32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100.32</v>
      </c>
      <c r="AK469">
        <v>100.32</v>
      </c>
      <c r="AL469">
        <v>463</v>
      </c>
    </row>
    <row r="470" spans="1:38" x14ac:dyDescent="0.25">
      <c r="A470" t="s">
        <v>711</v>
      </c>
      <c r="B470">
        <v>465</v>
      </c>
      <c r="C470" t="s">
        <v>261</v>
      </c>
      <c r="D470" t="s">
        <v>850</v>
      </c>
      <c r="E470" t="s">
        <v>851</v>
      </c>
      <c r="F470">
        <v>1</v>
      </c>
      <c r="G470">
        <v>100</v>
      </c>
      <c r="H470">
        <v>100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100</v>
      </c>
      <c r="AK470">
        <v>100</v>
      </c>
      <c r="AL470">
        <v>465</v>
      </c>
    </row>
    <row r="471" spans="1:38" x14ac:dyDescent="0.25">
      <c r="A471" t="s">
        <v>392</v>
      </c>
      <c r="B471">
        <v>466</v>
      </c>
      <c r="C471" t="s">
        <v>848</v>
      </c>
      <c r="D471" t="s">
        <v>849</v>
      </c>
      <c r="E471" t="s">
        <v>706</v>
      </c>
      <c r="F471">
        <v>1</v>
      </c>
      <c r="G471">
        <v>100</v>
      </c>
      <c r="H471">
        <v>100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100</v>
      </c>
      <c r="AK471">
        <v>100</v>
      </c>
      <c r="AL471">
        <v>466</v>
      </c>
    </row>
    <row r="472" spans="1:38" x14ac:dyDescent="0.25">
      <c r="A472" t="s">
        <v>391</v>
      </c>
      <c r="B472">
        <v>464</v>
      </c>
      <c r="C472" t="s">
        <v>203</v>
      </c>
      <c r="D472" t="s">
        <v>35</v>
      </c>
      <c r="E472" t="s">
        <v>362</v>
      </c>
      <c r="F472">
        <v>1</v>
      </c>
      <c r="G472">
        <v>100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100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100</v>
      </c>
      <c r="AK472">
        <v>100</v>
      </c>
      <c r="AL472">
        <v>464</v>
      </c>
    </row>
    <row r="473" spans="1:38" x14ac:dyDescent="0.25">
      <c r="A473" t="s">
        <v>391</v>
      </c>
      <c r="B473">
        <v>467</v>
      </c>
      <c r="C473" t="s">
        <v>855</v>
      </c>
      <c r="D473" t="s">
        <v>125</v>
      </c>
      <c r="F473">
        <v>1</v>
      </c>
      <c r="G473">
        <v>96.15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96.15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96.15</v>
      </c>
      <c r="AK473">
        <v>96.15</v>
      </c>
      <c r="AL473">
        <v>467</v>
      </c>
    </row>
    <row r="474" spans="1:38" x14ac:dyDescent="0.25">
      <c r="A474" t="s">
        <v>392</v>
      </c>
      <c r="B474">
        <v>468</v>
      </c>
      <c r="C474" t="s">
        <v>1265</v>
      </c>
      <c r="D474" t="s">
        <v>1266</v>
      </c>
      <c r="E474" t="s">
        <v>368</v>
      </c>
      <c r="F474">
        <v>1</v>
      </c>
      <c r="G474">
        <v>88.89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88.89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88.89</v>
      </c>
      <c r="AK474">
        <v>88.89</v>
      </c>
      <c r="AL474">
        <v>468</v>
      </c>
    </row>
    <row r="475" spans="1:38" x14ac:dyDescent="0.25">
      <c r="A475" t="s">
        <v>391</v>
      </c>
      <c r="B475">
        <v>469</v>
      </c>
      <c r="C475" t="s">
        <v>270</v>
      </c>
      <c r="D475" t="s">
        <v>90</v>
      </c>
      <c r="E475" t="s">
        <v>357</v>
      </c>
      <c r="F475">
        <v>1</v>
      </c>
      <c r="G475">
        <v>88.89</v>
      </c>
      <c r="H475">
        <v>0</v>
      </c>
      <c r="I475">
        <v>0</v>
      </c>
      <c r="J475">
        <v>0</v>
      </c>
      <c r="K475">
        <v>0</v>
      </c>
      <c r="L475">
        <v>88.89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88.89</v>
      </c>
      <c r="AK475">
        <v>88.89</v>
      </c>
      <c r="AL475">
        <v>469</v>
      </c>
    </row>
    <row r="476" spans="1:38" x14ac:dyDescent="0.25">
      <c r="A476" t="s">
        <v>391</v>
      </c>
      <c r="B476">
        <v>470</v>
      </c>
      <c r="C476" t="s">
        <v>735</v>
      </c>
      <c r="D476" t="s">
        <v>856</v>
      </c>
      <c r="E476" t="s">
        <v>357</v>
      </c>
      <c r="F476">
        <v>1</v>
      </c>
      <c r="G476">
        <v>88.46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88.46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88.46</v>
      </c>
      <c r="AK476">
        <v>88.46</v>
      </c>
      <c r="AL476">
        <v>470</v>
      </c>
    </row>
    <row r="477" spans="1:38" x14ac:dyDescent="0.25">
      <c r="A477" t="s">
        <v>391</v>
      </c>
      <c r="B477">
        <v>471</v>
      </c>
      <c r="C477" t="s">
        <v>857</v>
      </c>
      <c r="D477" t="s">
        <v>858</v>
      </c>
      <c r="E477" t="s">
        <v>357</v>
      </c>
      <c r="F477">
        <v>1</v>
      </c>
      <c r="G477">
        <v>87.5</v>
      </c>
      <c r="H477">
        <v>87.5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87.5</v>
      </c>
      <c r="AK477">
        <v>87.5</v>
      </c>
      <c r="AL477">
        <v>471</v>
      </c>
    </row>
    <row r="478" spans="1:38" x14ac:dyDescent="0.25">
      <c r="A478" t="s">
        <v>392</v>
      </c>
      <c r="B478">
        <v>472</v>
      </c>
      <c r="C478" t="s">
        <v>309</v>
      </c>
      <c r="D478" t="s">
        <v>265</v>
      </c>
      <c r="E478" t="s">
        <v>369</v>
      </c>
      <c r="F478">
        <v>1</v>
      </c>
      <c r="G478">
        <v>85.71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85.71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85.71</v>
      </c>
      <c r="AK478">
        <v>85.71</v>
      </c>
      <c r="AL478">
        <v>472</v>
      </c>
    </row>
    <row r="479" spans="1:38" x14ac:dyDescent="0.25">
      <c r="A479" t="s">
        <v>391</v>
      </c>
      <c r="B479">
        <v>473</v>
      </c>
      <c r="C479" t="s">
        <v>343</v>
      </c>
      <c r="D479" t="s">
        <v>315</v>
      </c>
      <c r="E479" t="s">
        <v>376</v>
      </c>
      <c r="F479">
        <v>1</v>
      </c>
      <c r="G479">
        <v>80.77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80.77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80.77</v>
      </c>
      <c r="AK479">
        <v>80.77</v>
      </c>
      <c r="AL479">
        <v>473</v>
      </c>
    </row>
    <row r="480" spans="1:38" x14ac:dyDescent="0.25">
      <c r="A480" t="s">
        <v>391</v>
      </c>
      <c r="B480">
        <v>474</v>
      </c>
      <c r="C480" t="s">
        <v>1270</v>
      </c>
      <c r="D480" t="s">
        <v>65</v>
      </c>
      <c r="E480" t="s">
        <v>368</v>
      </c>
      <c r="F480">
        <v>1</v>
      </c>
      <c r="G480">
        <v>72.22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72.22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72.22</v>
      </c>
      <c r="AK480">
        <v>72.22</v>
      </c>
      <c r="AL480">
        <v>474</v>
      </c>
    </row>
    <row r="481" spans="1:38" x14ac:dyDescent="0.25">
      <c r="A481" t="s">
        <v>392</v>
      </c>
      <c r="B481">
        <v>475</v>
      </c>
      <c r="C481" t="s">
        <v>301</v>
      </c>
      <c r="D481" t="s">
        <v>634</v>
      </c>
      <c r="E481" t="s">
        <v>362</v>
      </c>
      <c r="F481">
        <v>1</v>
      </c>
      <c r="G481">
        <v>70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70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70</v>
      </c>
      <c r="AK481">
        <v>70</v>
      </c>
      <c r="AL481">
        <v>475</v>
      </c>
    </row>
    <row r="482" spans="1:38" x14ac:dyDescent="0.25">
      <c r="A482" t="s">
        <v>392</v>
      </c>
      <c r="B482">
        <v>476</v>
      </c>
      <c r="C482" t="s">
        <v>861</v>
      </c>
      <c r="D482" t="s">
        <v>509</v>
      </c>
      <c r="E482" t="s">
        <v>823</v>
      </c>
      <c r="F482">
        <v>1</v>
      </c>
      <c r="G482">
        <v>53.85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53.85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53.85</v>
      </c>
      <c r="AK482">
        <v>53.85</v>
      </c>
      <c r="AL482">
        <v>476</v>
      </c>
    </row>
    <row r="483" spans="1:38" x14ac:dyDescent="0.25">
      <c r="A483" t="s">
        <v>392</v>
      </c>
      <c r="B483">
        <v>477</v>
      </c>
      <c r="C483" t="s">
        <v>1272</v>
      </c>
      <c r="D483" t="s">
        <v>1273</v>
      </c>
      <c r="E483" t="s">
        <v>417</v>
      </c>
      <c r="F483">
        <v>1</v>
      </c>
      <c r="G483">
        <v>50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50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50</v>
      </c>
      <c r="AK483">
        <v>50</v>
      </c>
      <c r="AL483">
        <v>478</v>
      </c>
    </row>
    <row r="484" spans="1:38" x14ac:dyDescent="0.25">
      <c r="A484" t="s">
        <v>392</v>
      </c>
      <c r="B484">
        <v>478</v>
      </c>
      <c r="C484" t="s">
        <v>163</v>
      </c>
      <c r="D484" t="s">
        <v>529</v>
      </c>
      <c r="E484" t="s">
        <v>382</v>
      </c>
      <c r="F484">
        <v>1</v>
      </c>
      <c r="G484">
        <v>50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50</v>
      </c>
      <c r="AK484">
        <v>50</v>
      </c>
      <c r="AL484">
        <v>477</v>
      </c>
    </row>
    <row r="485" spans="1:38" x14ac:dyDescent="0.25">
      <c r="A485" t="s">
        <v>391</v>
      </c>
      <c r="B485">
        <v>508</v>
      </c>
      <c r="C485" t="s">
        <v>123</v>
      </c>
      <c r="D485" t="s">
        <v>339</v>
      </c>
      <c r="E485" t="s">
        <v>357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707</v>
      </c>
    </row>
    <row r="486" spans="1:38" x14ac:dyDescent="0.25">
      <c r="A486" t="s">
        <v>391</v>
      </c>
      <c r="B486">
        <v>740</v>
      </c>
      <c r="C486" t="s">
        <v>899</v>
      </c>
      <c r="D486" t="s">
        <v>900</v>
      </c>
      <c r="E486" t="s">
        <v>417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618</v>
      </c>
    </row>
    <row r="487" spans="1:38" x14ac:dyDescent="0.25">
      <c r="A487" t="s">
        <v>391</v>
      </c>
      <c r="B487">
        <v>574</v>
      </c>
      <c r="C487" t="s">
        <v>875</v>
      </c>
      <c r="D487" t="s">
        <v>205</v>
      </c>
      <c r="E487" t="s">
        <v>359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762</v>
      </c>
    </row>
    <row r="488" spans="1:38" x14ac:dyDescent="0.25">
      <c r="A488" t="s">
        <v>392</v>
      </c>
      <c r="B488">
        <v>598</v>
      </c>
      <c r="C488" t="s">
        <v>874</v>
      </c>
      <c r="D488" t="s">
        <v>140</v>
      </c>
      <c r="E488" t="s">
        <v>600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759</v>
      </c>
    </row>
    <row r="489" spans="1:38" x14ac:dyDescent="0.25">
      <c r="A489" t="s">
        <v>391</v>
      </c>
      <c r="B489">
        <v>570</v>
      </c>
      <c r="C489" t="s">
        <v>152</v>
      </c>
      <c r="D489" t="s">
        <v>1328</v>
      </c>
      <c r="E489" t="s">
        <v>361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766</v>
      </c>
    </row>
    <row r="490" spans="1:38" x14ac:dyDescent="0.25">
      <c r="A490" t="s">
        <v>391</v>
      </c>
      <c r="B490">
        <v>577</v>
      </c>
      <c r="C490" t="s">
        <v>1309</v>
      </c>
      <c r="D490" t="s">
        <v>1310</v>
      </c>
      <c r="E490" t="s">
        <v>382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778</v>
      </c>
    </row>
    <row r="491" spans="1:38" x14ac:dyDescent="0.25">
      <c r="A491" t="s">
        <v>392</v>
      </c>
      <c r="B491">
        <v>626</v>
      </c>
      <c r="C491" t="s">
        <v>687</v>
      </c>
      <c r="D491" t="s">
        <v>866</v>
      </c>
      <c r="E491" t="s">
        <v>368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751</v>
      </c>
    </row>
    <row r="492" spans="1:38" x14ac:dyDescent="0.25">
      <c r="A492" t="s">
        <v>391</v>
      </c>
      <c r="B492">
        <v>629</v>
      </c>
      <c r="C492" t="s">
        <v>483</v>
      </c>
      <c r="D492" t="s">
        <v>870</v>
      </c>
      <c r="E492" t="s">
        <v>357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749</v>
      </c>
    </row>
    <row r="493" spans="1:38" x14ac:dyDescent="0.25">
      <c r="A493" t="s">
        <v>711</v>
      </c>
      <c r="B493">
        <v>630</v>
      </c>
      <c r="C493" t="s">
        <v>1250</v>
      </c>
      <c r="D493" t="s">
        <v>1251</v>
      </c>
      <c r="E493" t="s">
        <v>368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747</v>
      </c>
    </row>
    <row r="494" spans="1:38" x14ac:dyDescent="0.25">
      <c r="A494" t="s">
        <v>391</v>
      </c>
      <c r="B494">
        <v>634</v>
      </c>
      <c r="C494" t="s">
        <v>889</v>
      </c>
      <c r="D494" t="s">
        <v>207</v>
      </c>
      <c r="E494" t="s">
        <v>361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743</v>
      </c>
    </row>
    <row r="495" spans="1:38" x14ac:dyDescent="0.25">
      <c r="A495" t="s">
        <v>392</v>
      </c>
      <c r="B495">
        <v>618</v>
      </c>
      <c r="C495" t="s">
        <v>1324</v>
      </c>
      <c r="D495" t="s">
        <v>1325</v>
      </c>
      <c r="E495" t="s">
        <v>1323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739</v>
      </c>
    </row>
    <row r="496" spans="1:38" x14ac:dyDescent="0.25">
      <c r="A496" t="s">
        <v>392</v>
      </c>
      <c r="B496">
        <v>617</v>
      </c>
      <c r="C496" t="s">
        <v>578</v>
      </c>
      <c r="D496" t="s">
        <v>702</v>
      </c>
      <c r="E496" t="s">
        <v>579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728</v>
      </c>
    </row>
    <row r="497" spans="1:38" x14ac:dyDescent="0.25">
      <c r="A497" t="s">
        <v>392</v>
      </c>
      <c r="B497">
        <v>576</v>
      </c>
      <c r="C497" t="s">
        <v>73</v>
      </c>
      <c r="D497" t="s">
        <v>868</v>
      </c>
      <c r="E497" t="s">
        <v>869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768</v>
      </c>
    </row>
    <row r="498" spans="1:38" x14ac:dyDescent="0.25">
      <c r="A498" t="s">
        <v>711</v>
      </c>
      <c r="B498">
        <v>607</v>
      </c>
      <c r="C498" t="s">
        <v>887</v>
      </c>
      <c r="D498" t="s">
        <v>901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730</v>
      </c>
    </row>
    <row r="499" spans="1:38" x14ac:dyDescent="0.25">
      <c r="A499" t="s">
        <v>392</v>
      </c>
      <c r="B499">
        <v>601</v>
      </c>
      <c r="C499" t="s">
        <v>1014</v>
      </c>
      <c r="D499" t="s">
        <v>1247</v>
      </c>
      <c r="E499" t="s">
        <v>363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736</v>
      </c>
    </row>
    <row r="500" spans="1:38" x14ac:dyDescent="0.25">
      <c r="A500" t="s">
        <v>392</v>
      </c>
      <c r="B500">
        <v>602</v>
      </c>
      <c r="C500" t="s">
        <v>530</v>
      </c>
      <c r="D500" t="s">
        <v>1246</v>
      </c>
      <c r="E500" t="s">
        <v>367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735</v>
      </c>
    </row>
    <row r="501" spans="1:38" x14ac:dyDescent="0.25">
      <c r="A501" t="s">
        <v>391</v>
      </c>
      <c r="B501">
        <v>603</v>
      </c>
      <c r="C501" t="s">
        <v>1244</v>
      </c>
      <c r="D501" t="s">
        <v>1245</v>
      </c>
      <c r="E501" t="s">
        <v>367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734</v>
      </c>
    </row>
    <row r="502" spans="1:38" x14ac:dyDescent="0.25">
      <c r="A502" t="s">
        <v>391</v>
      </c>
      <c r="B502">
        <v>605</v>
      </c>
      <c r="C502" t="s">
        <v>710</v>
      </c>
      <c r="D502" t="s">
        <v>229</v>
      </c>
      <c r="E502" t="s">
        <v>362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732</v>
      </c>
    </row>
    <row r="503" spans="1:38" x14ac:dyDescent="0.25">
      <c r="A503" t="s">
        <v>391</v>
      </c>
      <c r="B503">
        <v>606</v>
      </c>
      <c r="C503" t="s">
        <v>902</v>
      </c>
      <c r="D503" t="s">
        <v>205</v>
      </c>
      <c r="E503" t="s">
        <v>359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731</v>
      </c>
    </row>
    <row r="504" spans="1:38" x14ac:dyDescent="0.25">
      <c r="A504" t="s">
        <v>392</v>
      </c>
      <c r="B504">
        <v>608</v>
      </c>
      <c r="C504" t="s">
        <v>1242</v>
      </c>
      <c r="D504" t="s">
        <v>1243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737</v>
      </c>
    </row>
    <row r="505" spans="1:38" x14ac:dyDescent="0.25">
      <c r="A505" t="s">
        <v>392</v>
      </c>
      <c r="B505">
        <v>616</v>
      </c>
      <c r="C505" t="s">
        <v>1178</v>
      </c>
      <c r="D505" t="s">
        <v>1241</v>
      </c>
      <c r="E505" t="s">
        <v>374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721</v>
      </c>
    </row>
    <row r="506" spans="1:38" x14ac:dyDescent="0.25">
      <c r="A506" t="s">
        <v>391</v>
      </c>
      <c r="B506">
        <v>609</v>
      </c>
      <c r="C506" t="s">
        <v>903</v>
      </c>
      <c r="D506" t="s">
        <v>904</v>
      </c>
      <c r="E506" t="s">
        <v>368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729</v>
      </c>
    </row>
    <row r="507" spans="1:38" x14ac:dyDescent="0.25">
      <c r="A507" t="s">
        <v>392</v>
      </c>
      <c r="B507">
        <v>610</v>
      </c>
      <c r="C507" t="s">
        <v>1239</v>
      </c>
      <c r="D507" t="s">
        <v>1240</v>
      </c>
      <c r="E507" t="s">
        <v>362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727</v>
      </c>
    </row>
    <row r="508" spans="1:38" x14ac:dyDescent="0.25">
      <c r="A508" t="s">
        <v>392</v>
      </c>
      <c r="B508">
        <v>612</v>
      </c>
      <c r="C508" t="s">
        <v>1234</v>
      </c>
      <c r="D508" t="s">
        <v>1235</v>
      </c>
      <c r="E508" t="s">
        <v>1233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725</v>
      </c>
    </row>
    <row r="509" spans="1:38" x14ac:dyDescent="0.25">
      <c r="A509" t="s">
        <v>392</v>
      </c>
      <c r="B509">
        <v>600</v>
      </c>
      <c r="C509" t="s">
        <v>628</v>
      </c>
      <c r="D509" t="s">
        <v>265</v>
      </c>
      <c r="E509" t="s">
        <v>372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638</v>
      </c>
    </row>
    <row r="510" spans="1:38" x14ac:dyDescent="0.25">
      <c r="A510" t="s">
        <v>391</v>
      </c>
      <c r="B510">
        <v>571</v>
      </c>
      <c r="C510" t="s">
        <v>152</v>
      </c>
      <c r="D510" t="s">
        <v>1329</v>
      </c>
      <c r="E510" t="s">
        <v>361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765</v>
      </c>
    </row>
    <row r="511" spans="1:38" x14ac:dyDescent="0.25">
      <c r="A511" t="s">
        <v>391</v>
      </c>
      <c r="B511">
        <v>572</v>
      </c>
      <c r="C511" t="s">
        <v>1332</v>
      </c>
      <c r="D511" t="s">
        <v>77</v>
      </c>
      <c r="E511" t="s">
        <v>717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764</v>
      </c>
    </row>
    <row r="512" spans="1:38" x14ac:dyDescent="0.25">
      <c r="A512" t="s">
        <v>392</v>
      </c>
      <c r="B512">
        <v>621</v>
      </c>
      <c r="C512" t="s">
        <v>105</v>
      </c>
      <c r="D512" t="s">
        <v>103</v>
      </c>
      <c r="E512" t="s">
        <v>367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756</v>
      </c>
    </row>
    <row r="513" spans="1:38" x14ac:dyDescent="0.25">
      <c r="A513" t="s">
        <v>392</v>
      </c>
      <c r="B513">
        <v>581</v>
      </c>
      <c r="C513" t="s">
        <v>880</v>
      </c>
      <c r="D513" t="s">
        <v>627</v>
      </c>
      <c r="E513" t="s">
        <v>881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796</v>
      </c>
    </row>
    <row r="514" spans="1:38" x14ac:dyDescent="0.25">
      <c r="A514" t="s">
        <v>392</v>
      </c>
      <c r="B514">
        <v>584</v>
      </c>
      <c r="C514" t="s">
        <v>878</v>
      </c>
      <c r="D514" t="s">
        <v>629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793</v>
      </c>
    </row>
    <row r="515" spans="1:38" x14ac:dyDescent="0.25">
      <c r="A515" t="s">
        <v>392</v>
      </c>
      <c r="B515">
        <v>580</v>
      </c>
      <c r="C515" t="s">
        <v>879</v>
      </c>
      <c r="D515" t="s">
        <v>692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797</v>
      </c>
    </row>
    <row r="516" spans="1:38" x14ac:dyDescent="0.25">
      <c r="A516" t="s">
        <v>391</v>
      </c>
      <c r="B516">
        <v>586</v>
      </c>
      <c r="C516" t="s">
        <v>1271</v>
      </c>
      <c r="D516" t="s">
        <v>212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791</v>
      </c>
    </row>
    <row r="517" spans="1:38" x14ac:dyDescent="0.25">
      <c r="A517" t="s">
        <v>391</v>
      </c>
      <c r="B517">
        <v>596</v>
      </c>
      <c r="C517" t="s">
        <v>279</v>
      </c>
      <c r="D517" t="s">
        <v>17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781</v>
      </c>
    </row>
    <row r="518" spans="1:38" x14ac:dyDescent="0.25">
      <c r="A518" t="s">
        <v>391</v>
      </c>
      <c r="B518">
        <v>590</v>
      </c>
      <c r="C518" t="s">
        <v>885</v>
      </c>
      <c r="D518" t="s">
        <v>52</v>
      </c>
      <c r="E518" t="s">
        <v>361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787</v>
      </c>
    </row>
    <row r="519" spans="1:38" x14ac:dyDescent="0.25">
      <c r="A519" t="s">
        <v>392</v>
      </c>
      <c r="B519">
        <v>591</v>
      </c>
      <c r="C519" t="s">
        <v>1268</v>
      </c>
      <c r="D519" t="s">
        <v>1269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786</v>
      </c>
    </row>
    <row r="520" spans="1:38" x14ac:dyDescent="0.25">
      <c r="A520" t="s">
        <v>391</v>
      </c>
      <c r="B520">
        <v>592</v>
      </c>
      <c r="C520" t="s">
        <v>886</v>
      </c>
      <c r="D520" t="s">
        <v>65</v>
      </c>
      <c r="E520" t="s">
        <v>357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785</v>
      </c>
    </row>
    <row r="521" spans="1:38" x14ac:dyDescent="0.25">
      <c r="A521" t="s">
        <v>392</v>
      </c>
      <c r="B521">
        <v>593</v>
      </c>
      <c r="C521" t="s">
        <v>1267</v>
      </c>
      <c r="D521" t="s">
        <v>509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784</v>
      </c>
    </row>
    <row r="522" spans="1:38" x14ac:dyDescent="0.25">
      <c r="A522" t="s">
        <v>391</v>
      </c>
      <c r="B522">
        <v>594</v>
      </c>
      <c r="C522" t="s">
        <v>887</v>
      </c>
      <c r="D522" t="s">
        <v>714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783</v>
      </c>
    </row>
    <row r="523" spans="1:38" x14ac:dyDescent="0.25">
      <c r="A523" t="s">
        <v>392</v>
      </c>
      <c r="B523">
        <v>595</v>
      </c>
      <c r="C523" t="s">
        <v>888</v>
      </c>
      <c r="D523" t="s">
        <v>273</v>
      </c>
      <c r="E523" t="s">
        <v>357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782</v>
      </c>
    </row>
    <row r="524" spans="1:38" x14ac:dyDescent="0.25">
      <c r="A524" t="s">
        <v>391</v>
      </c>
      <c r="B524">
        <v>587</v>
      </c>
      <c r="C524" t="s">
        <v>286</v>
      </c>
      <c r="D524" t="s">
        <v>54</v>
      </c>
      <c r="E524" t="s">
        <v>362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790</v>
      </c>
    </row>
    <row r="525" spans="1:38" x14ac:dyDescent="0.25">
      <c r="A525" t="s">
        <v>391</v>
      </c>
      <c r="B525">
        <v>561</v>
      </c>
      <c r="C525" t="s">
        <v>890</v>
      </c>
      <c r="D525" t="s">
        <v>17</v>
      </c>
      <c r="E525" t="s">
        <v>361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775</v>
      </c>
    </row>
    <row r="526" spans="1:38" x14ac:dyDescent="0.25">
      <c r="A526" t="s">
        <v>392</v>
      </c>
      <c r="B526">
        <v>562</v>
      </c>
      <c r="C526" t="s">
        <v>1264</v>
      </c>
      <c r="D526" t="s">
        <v>931</v>
      </c>
      <c r="E526" t="s">
        <v>363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774</v>
      </c>
    </row>
    <row r="527" spans="1:38" x14ac:dyDescent="0.25">
      <c r="A527" t="s">
        <v>391</v>
      </c>
      <c r="B527">
        <v>565</v>
      </c>
      <c r="C527" t="s">
        <v>863</v>
      </c>
      <c r="D527" t="s">
        <v>90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771</v>
      </c>
    </row>
    <row r="528" spans="1:38" x14ac:dyDescent="0.25">
      <c r="A528" t="s">
        <v>391</v>
      </c>
      <c r="B528">
        <v>564</v>
      </c>
      <c r="C528" t="s">
        <v>864</v>
      </c>
      <c r="D528" t="s">
        <v>221</v>
      </c>
      <c r="E528" t="s">
        <v>367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772</v>
      </c>
    </row>
    <row r="529" spans="1:38" x14ac:dyDescent="0.25">
      <c r="A529" t="s">
        <v>391</v>
      </c>
      <c r="B529">
        <v>563</v>
      </c>
      <c r="C529" t="s">
        <v>862</v>
      </c>
      <c r="D529" t="s">
        <v>707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773</v>
      </c>
    </row>
    <row r="530" spans="1:38" x14ac:dyDescent="0.25">
      <c r="A530" t="s">
        <v>391</v>
      </c>
      <c r="B530">
        <v>566</v>
      </c>
      <c r="C530" t="s">
        <v>867</v>
      </c>
      <c r="D530" t="s">
        <v>608</v>
      </c>
      <c r="E530" t="s">
        <v>363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770</v>
      </c>
    </row>
    <row r="531" spans="1:38" x14ac:dyDescent="0.25">
      <c r="A531" t="s">
        <v>391</v>
      </c>
      <c r="B531">
        <v>568</v>
      </c>
      <c r="C531" t="s">
        <v>865</v>
      </c>
      <c r="D531" t="s">
        <v>645</v>
      </c>
      <c r="E531" t="s">
        <v>386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769</v>
      </c>
    </row>
    <row r="532" spans="1:38" x14ac:dyDescent="0.25">
      <c r="A532" t="s">
        <v>711</v>
      </c>
      <c r="B532">
        <v>599</v>
      </c>
      <c r="C532" t="s">
        <v>1326</v>
      </c>
      <c r="D532" t="s">
        <v>1327</v>
      </c>
      <c r="E532" t="s">
        <v>361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758</v>
      </c>
    </row>
    <row r="533" spans="1:38" x14ac:dyDescent="0.25">
      <c r="A533" t="s">
        <v>391</v>
      </c>
      <c r="B533">
        <v>573</v>
      </c>
      <c r="C533" t="s">
        <v>1332</v>
      </c>
      <c r="D533" t="s">
        <v>1328</v>
      </c>
      <c r="E533" t="s">
        <v>359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763</v>
      </c>
    </row>
    <row r="534" spans="1:38" x14ac:dyDescent="0.25">
      <c r="A534" t="s">
        <v>392</v>
      </c>
      <c r="B534">
        <v>622</v>
      </c>
      <c r="C534" t="s">
        <v>1330</v>
      </c>
      <c r="D534" t="s">
        <v>1331</v>
      </c>
      <c r="E534" t="s">
        <v>361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755</v>
      </c>
    </row>
    <row r="535" spans="1:38" x14ac:dyDescent="0.25">
      <c r="A535" t="s">
        <v>711</v>
      </c>
      <c r="B535">
        <v>575</v>
      </c>
      <c r="C535" t="s">
        <v>871</v>
      </c>
      <c r="D535" t="s">
        <v>872</v>
      </c>
      <c r="E535" t="s">
        <v>873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761</v>
      </c>
    </row>
    <row r="536" spans="1:38" x14ac:dyDescent="0.25">
      <c r="A536" t="s">
        <v>391</v>
      </c>
      <c r="B536">
        <v>613</v>
      </c>
      <c r="C536" t="s">
        <v>1231</v>
      </c>
      <c r="D536" t="s">
        <v>1232</v>
      </c>
      <c r="E536" t="s">
        <v>1233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724</v>
      </c>
    </row>
    <row r="537" spans="1:38" x14ac:dyDescent="0.25">
      <c r="A537" t="s">
        <v>392</v>
      </c>
      <c r="B537">
        <v>559</v>
      </c>
      <c r="C537" t="s">
        <v>1227</v>
      </c>
      <c r="D537" t="s">
        <v>1228</v>
      </c>
      <c r="E537" t="s">
        <v>1029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720</v>
      </c>
    </row>
    <row r="538" spans="1:38" x14ac:dyDescent="0.25">
      <c r="A538" t="s">
        <v>392</v>
      </c>
      <c r="B538">
        <v>500</v>
      </c>
      <c r="C538" t="s">
        <v>270</v>
      </c>
      <c r="D538" t="s">
        <v>907</v>
      </c>
      <c r="E538" t="s">
        <v>357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715</v>
      </c>
    </row>
    <row r="539" spans="1:38" x14ac:dyDescent="0.25">
      <c r="A539" t="s">
        <v>391</v>
      </c>
      <c r="B539">
        <v>502</v>
      </c>
      <c r="C539" t="s">
        <v>1066</v>
      </c>
      <c r="D539" t="s">
        <v>1223</v>
      </c>
      <c r="E539" t="s">
        <v>359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713</v>
      </c>
    </row>
    <row r="540" spans="1:38" x14ac:dyDescent="0.25">
      <c r="A540" t="s">
        <v>392</v>
      </c>
      <c r="B540">
        <v>495</v>
      </c>
      <c r="C540" t="s">
        <v>477</v>
      </c>
      <c r="D540" t="s">
        <v>868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687</v>
      </c>
    </row>
    <row r="541" spans="1:38" x14ac:dyDescent="0.25">
      <c r="A541" t="s">
        <v>392</v>
      </c>
      <c r="B541">
        <v>518</v>
      </c>
      <c r="C541" t="s">
        <v>1200</v>
      </c>
      <c r="D541" t="s">
        <v>1301</v>
      </c>
      <c r="E541" t="s">
        <v>1302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677</v>
      </c>
    </row>
    <row r="542" spans="1:38" x14ac:dyDescent="0.25">
      <c r="A542" t="s">
        <v>392</v>
      </c>
      <c r="B542">
        <v>497</v>
      </c>
      <c r="C542" t="s">
        <v>1200</v>
      </c>
      <c r="D542" t="s">
        <v>1201</v>
      </c>
      <c r="E542" t="s">
        <v>363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698</v>
      </c>
    </row>
    <row r="543" spans="1:38" x14ac:dyDescent="0.25">
      <c r="A543" t="s">
        <v>392</v>
      </c>
      <c r="B543">
        <v>537</v>
      </c>
      <c r="C543" t="s">
        <v>864</v>
      </c>
      <c r="D543" t="s">
        <v>264</v>
      </c>
      <c r="E543" t="s">
        <v>367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658</v>
      </c>
    </row>
    <row r="544" spans="1:38" x14ac:dyDescent="0.25">
      <c r="A544" t="s">
        <v>392</v>
      </c>
      <c r="B544">
        <v>540</v>
      </c>
      <c r="C544" t="s">
        <v>894</v>
      </c>
      <c r="D544" t="s">
        <v>895</v>
      </c>
      <c r="E544" t="s">
        <v>367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675</v>
      </c>
    </row>
    <row r="545" spans="1:38" x14ac:dyDescent="0.25">
      <c r="A545" t="s">
        <v>391</v>
      </c>
      <c r="B545">
        <v>545</v>
      </c>
      <c r="C545" t="s">
        <v>218</v>
      </c>
      <c r="D545" t="s">
        <v>1196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670</v>
      </c>
    </row>
    <row r="546" spans="1:38" x14ac:dyDescent="0.25">
      <c r="A546" t="s">
        <v>391</v>
      </c>
      <c r="B546">
        <v>548</v>
      </c>
      <c r="C546" t="s">
        <v>53</v>
      </c>
      <c r="D546" t="s">
        <v>54</v>
      </c>
      <c r="E546" t="s">
        <v>361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668</v>
      </c>
    </row>
    <row r="547" spans="1:38" x14ac:dyDescent="0.25">
      <c r="A547" t="s">
        <v>391</v>
      </c>
      <c r="B547">
        <v>550</v>
      </c>
      <c r="C547" t="s">
        <v>1191</v>
      </c>
      <c r="D547" t="s">
        <v>1192</v>
      </c>
      <c r="E547" t="s">
        <v>1193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665</v>
      </c>
    </row>
    <row r="548" spans="1:38" x14ac:dyDescent="0.25">
      <c r="A548" t="s">
        <v>391</v>
      </c>
      <c r="B548">
        <v>553</v>
      </c>
      <c r="C548" t="s">
        <v>218</v>
      </c>
      <c r="D548" t="s">
        <v>897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662</v>
      </c>
    </row>
    <row r="549" spans="1:38" x14ac:dyDescent="0.25">
      <c r="A549" t="s">
        <v>392</v>
      </c>
      <c r="B549">
        <v>555</v>
      </c>
      <c r="C549" t="s">
        <v>335</v>
      </c>
      <c r="D549" t="s">
        <v>569</v>
      </c>
      <c r="E549" t="s">
        <v>367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660</v>
      </c>
    </row>
    <row r="550" spans="1:38" x14ac:dyDescent="0.25">
      <c r="A550" t="s">
        <v>392</v>
      </c>
      <c r="B550">
        <v>539</v>
      </c>
      <c r="C550" t="s">
        <v>812</v>
      </c>
      <c r="D550" t="s">
        <v>140</v>
      </c>
      <c r="E550" t="s">
        <v>358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659</v>
      </c>
    </row>
    <row r="551" spans="1:38" x14ac:dyDescent="0.25">
      <c r="A551" t="s">
        <v>392</v>
      </c>
      <c r="B551">
        <v>547</v>
      </c>
      <c r="C551" t="s">
        <v>1289</v>
      </c>
      <c r="D551" t="s">
        <v>1299</v>
      </c>
      <c r="E551" t="s">
        <v>421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676</v>
      </c>
    </row>
    <row r="552" spans="1:38" x14ac:dyDescent="0.25">
      <c r="A552" t="s">
        <v>391</v>
      </c>
      <c r="B552">
        <v>538</v>
      </c>
      <c r="C552" t="s">
        <v>699</v>
      </c>
      <c r="D552" t="s">
        <v>640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667</v>
      </c>
    </row>
    <row r="553" spans="1:38" x14ac:dyDescent="0.25">
      <c r="A553" t="s">
        <v>392</v>
      </c>
      <c r="B553">
        <v>520</v>
      </c>
      <c r="C553" t="s">
        <v>1187</v>
      </c>
      <c r="D553" t="s">
        <v>1188</v>
      </c>
      <c r="E553" t="s">
        <v>363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655</v>
      </c>
    </row>
    <row r="554" spans="1:38" x14ac:dyDescent="0.25">
      <c r="A554" t="s">
        <v>391</v>
      </c>
      <c r="B554">
        <v>521</v>
      </c>
      <c r="C554" t="s">
        <v>300</v>
      </c>
      <c r="D554" t="s">
        <v>56</v>
      </c>
      <c r="E554" t="s">
        <v>367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654</v>
      </c>
    </row>
    <row r="555" spans="1:38" x14ac:dyDescent="0.25">
      <c r="A555" t="s">
        <v>391</v>
      </c>
      <c r="B555">
        <v>524</v>
      </c>
      <c r="C555" t="s">
        <v>597</v>
      </c>
      <c r="D555" t="s">
        <v>617</v>
      </c>
      <c r="E555" t="s">
        <v>359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651</v>
      </c>
    </row>
    <row r="556" spans="1:38" x14ac:dyDescent="0.25">
      <c r="A556" t="s">
        <v>391</v>
      </c>
      <c r="B556">
        <v>523</v>
      </c>
      <c r="C556" t="s">
        <v>1297</v>
      </c>
      <c r="D556" t="s">
        <v>1298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652</v>
      </c>
    </row>
    <row r="557" spans="1:38" x14ac:dyDescent="0.25">
      <c r="A557" t="s">
        <v>391</v>
      </c>
      <c r="B557">
        <v>525</v>
      </c>
      <c r="C557" t="s">
        <v>666</v>
      </c>
      <c r="D557" t="s">
        <v>898</v>
      </c>
      <c r="E557" t="s">
        <v>367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650</v>
      </c>
    </row>
    <row r="558" spans="1:38" x14ac:dyDescent="0.25">
      <c r="A558" t="s">
        <v>392</v>
      </c>
      <c r="B558">
        <v>536</v>
      </c>
      <c r="C558" t="s">
        <v>876</v>
      </c>
      <c r="D558" t="s">
        <v>877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647</v>
      </c>
    </row>
    <row r="559" spans="1:38" x14ac:dyDescent="0.25">
      <c r="A559" t="s">
        <v>391</v>
      </c>
      <c r="B559">
        <v>529</v>
      </c>
      <c r="C559" t="s">
        <v>68</v>
      </c>
      <c r="D559" t="s">
        <v>208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646</v>
      </c>
    </row>
    <row r="560" spans="1:38" x14ac:dyDescent="0.25">
      <c r="A560" t="s">
        <v>392</v>
      </c>
      <c r="B560">
        <v>532</v>
      </c>
      <c r="C560" t="s">
        <v>1181</v>
      </c>
      <c r="D560" t="s">
        <v>1182</v>
      </c>
      <c r="E560" t="s">
        <v>367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643</v>
      </c>
    </row>
    <row r="561" spans="1:38" x14ac:dyDescent="0.25">
      <c r="A561" t="s">
        <v>391</v>
      </c>
      <c r="B561">
        <v>535</v>
      </c>
      <c r="C561" t="s">
        <v>1308</v>
      </c>
      <c r="D561" t="s">
        <v>573</v>
      </c>
      <c r="E561" t="s">
        <v>359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640</v>
      </c>
    </row>
    <row r="562" spans="1:38" x14ac:dyDescent="0.25">
      <c r="A562" t="s">
        <v>391</v>
      </c>
      <c r="B562">
        <v>755</v>
      </c>
      <c r="C562" t="s">
        <v>1168</v>
      </c>
      <c r="D562" t="s">
        <v>1169</v>
      </c>
      <c r="E562" t="s">
        <v>359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621</v>
      </c>
    </row>
    <row r="563" spans="1:38" x14ac:dyDescent="0.25">
      <c r="A563" t="s">
        <v>392</v>
      </c>
      <c r="B563">
        <v>493</v>
      </c>
      <c r="C563" t="s">
        <v>347</v>
      </c>
      <c r="D563" t="s">
        <v>197</v>
      </c>
      <c r="E563" t="s">
        <v>367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681</v>
      </c>
    </row>
    <row r="564" spans="1:38" x14ac:dyDescent="0.25">
      <c r="A564" t="s">
        <v>391</v>
      </c>
      <c r="B564">
        <v>730</v>
      </c>
      <c r="C564" t="s">
        <v>916</v>
      </c>
      <c r="D564" t="s">
        <v>212</v>
      </c>
      <c r="E564" t="s">
        <v>417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605</v>
      </c>
    </row>
    <row r="565" spans="1:38" x14ac:dyDescent="0.25">
      <c r="A565" t="s">
        <v>711</v>
      </c>
      <c r="B565">
        <v>492</v>
      </c>
      <c r="C565" t="s">
        <v>1203</v>
      </c>
      <c r="D565" t="s">
        <v>1204</v>
      </c>
      <c r="E565" t="s">
        <v>365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682</v>
      </c>
    </row>
    <row r="566" spans="1:38" x14ac:dyDescent="0.25">
      <c r="A566" t="s">
        <v>392</v>
      </c>
      <c r="B566">
        <v>490</v>
      </c>
      <c r="C566" t="s">
        <v>160</v>
      </c>
      <c r="D566" t="s">
        <v>893</v>
      </c>
      <c r="E566" t="s">
        <v>360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684</v>
      </c>
    </row>
    <row r="567" spans="1:38" x14ac:dyDescent="0.25">
      <c r="A567" t="s">
        <v>391</v>
      </c>
      <c r="B567">
        <v>503</v>
      </c>
      <c r="C567" t="s">
        <v>39</v>
      </c>
      <c r="D567" t="s">
        <v>231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712</v>
      </c>
    </row>
    <row r="568" spans="1:38" x14ac:dyDescent="0.25">
      <c r="A568" t="s">
        <v>392</v>
      </c>
      <c r="B568">
        <v>505</v>
      </c>
      <c r="C568" t="s">
        <v>1159</v>
      </c>
      <c r="D568" t="s">
        <v>1222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710</v>
      </c>
    </row>
    <row r="569" spans="1:38" x14ac:dyDescent="0.25">
      <c r="A569" t="s">
        <v>391</v>
      </c>
      <c r="B569">
        <v>506</v>
      </c>
      <c r="C569" t="s">
        <v>910</v>
      </c>
      <c r="D569" t="s">
        <v>911</v>
      </c>
      <c r="E569" t="s">
        <v>557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709</v>
      </c>
    </row>
    <row r="570" spans="1:38" x14ac:dyDescent="0.25">
      <c r="A570" t="s">
        <v>392</v>
      </c>
      <c r="B570">
        <v>516</v>
      </c>
      <c r="C570" t="s">
        <v>912</v>
      </c>
      <c r="D570" t="s">
        <v>220</v>
      </c>
      <c r="E570" t="s">
        <v>361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679</v>
      </c>
    </row>
    <row r="571" spans="1:38" x14ac:dyDescent="0.25">
      <c r="A571" t="s">
        <v>392</v>
      </c>
      <c r="B571">
        <v>509</v>
      </c>
      <c r="C571" t="s">
        <v>121</v>
      </c>
      <c r="D571" t="s">
        <v>1221</v>
      </c>
      <c r="E571" t="s">
        <v>363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706</v>
      </c>
    </row>
    <row r="572" spans="1:38" x14ac:dyDescent="0.25">
      <c r="A572" t="s">
        <v>391</v>
      </c>
      <c r="B572">
        <v>510</v>
      </c>
      <c r="C572" t="s">
        <v>1303</v>
      </c>
      <c r="D572" t="s">
        <v>77</v>
      </c>
      <c r="E572" t="s">
        <v>1304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705</v>
      </c>
    </row>
    <row r="573" spans="1:38" x14ac:dyDescent="0.25">
      <c r="A573" t="s">
        <v>392</v>
      </c>
      <c r="B573">
        <v>511</v>
      </c>
      <c r="C573" t="s">
        <v>82</v>
      </c>
      <c r="D573" t="s">
        <v>709</v>
      </c>
      <c r="E573" t="s">
        <v>362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704</v>
      </c>
    </row>
    <row r="574" spans="1:38" x14ac:dyDescent="0.25">
      <c r="A574" t="s">
        <v>392</v>
      </c>
      <c r="B574">
        <v>513</v>
      </c>
      <c r="C574" t="s">
        <v>713</v>
      </c>
      <c r="D574" t="s">
        <v>914</v>
      </c>
      <c r="E574" t="s">
        <v>915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702</v>
      </c>
    </row>
    <row r="575" spans="1:38" x14ac:dyDescent="0.25">
      <c r="A575" t="s">
        <v>391</v>
      </c>
      <c r="B575">
        <v>512</v>
      </c>
      <c r="C575" t="s">
        <v>913</v>
      </c>
      <c r="D575" t="s">
        <v>155</v>
      </c>
      <c r="E575" t="s">
        <v>567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703</v>
      </c>
    </row>
    <row r="576" spans="1:38" x14ac:dyDescent="0.25">
      <c r="A576" t="s">
        <v>392</v>
      </c>
      <c r="B576">
        <v>514</v>
      </c>
      <c r="C576" t="s">
        <v>1219</v>
      </c>
      <c r="D576" t="s">
        <v>1220</v>
      </c>
      <c r="E576" t="s">
        <v>363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701</v>
      </c>
    </row>
    <row r="577" spans="1:38" x14ac:dyDescent="0.25">
      <c r="A577" t="s">
        <v>392</v>
      </c>
      <c r="B577">
        <v>515</v>
      </c>
      <c r="C577" t="s">
        <v>1217</v>
      </c>
      <c r="D577" t="s">
        <v>1218</v>
      </c>
      <c r="E577" t="s">
        <v>386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700</v>
      </c>
    </row>
    <row r="578" spans="1:38" x14ac:dyDescent="0.25">
      <c r="A578" t="s">
        <v>392</v>
      </c>
      <c r="B578">
        <v>499</v>
      </c>
      <c r="C578" t="s">
        <v>776</v>
      </c>
      <c r="D578" t="s">
        <v>476</v>
      </c>
      <c r="E578" t="s">
        <v>363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716</v>
      </c>
    </row>
    <row r="579" spans="1:38" x14ac:dyDescent="0.25">
      <c r="A579" t="s">
        <v>392</v>
      </c>
      <c r="B579">
        <v>480</v>
      </c>
      <c r="C579" t="s">
        <v>630</v>
      </c>
      <c r="D579" t="s">
        <v>631</v>
      </c>
      <c r="E579" t="s">
        <v>359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694</v>
      </c>
    </row>
    <row r="580" spans="1:38" x14ac:dyDescent="0.25">
      <c r="A580" t="s">
        <v>392</v>
      </c>
      <c r="B580">
        <v>487</v>
      </c>
      <c r="C580" t="s">
        <v>1211</v>
      </c>
      <c r="D580" t="s">
        <v>1213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688</v>
      </c>
    </row>
    <row r="581" spans="1:38" x14ac:dyDescent="0.25">
      <c r="A581" t="s">
        <v>392</v>
      </c>
      <c r="B581">
        <v>481</v>
      </c>
      <c r="C581" t="s">
        <v>1211</v>
      </c>
      <c r="D581" t="s">
        <v>1212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693</v>
      </c>
    </row>
    <row r="582" spans="1:38" x14ac:dyDescent="0.25">
      <c r="A582" t="s">
        <v>391</v>
      </c>
      <c r="B582">
        <v>482</v>
      </c>
      <c r="C582" t="s">
        <v>40</v>
      </c>
      <c r="D582" t="s">
        <v>633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692</v>
      </c>
    </row>
    <row r="583" spans="1:38" x14ac:dyDescent="0.25">
      <c r="A583" t="s">
        <v>392</v>
      </c>
      <c r="B583">
        <v>483</v>
      </c>
      <c r="C583" t="s">
        <v>908</v>
      </c>
      <c r="D583" t="s">
        <v>909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691</v>
      </c>
    </row>
    <row r="584" spans="1:38" x14ac:dyDescent="0.25">
      <c r="A584" t="s">
        <v>392</v>
      </c>
      <c r="B584">
        <v>484</v>
      </c>
      <c r="C584" t="s">
        <v>1209</v>
      </c>
      <c r="D584" t="s">
        <v>529</v>
      </c>
      <c r="E584" t="s">
        <v>1210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690</v>
      </c>
    </row>
    <row r="585" spans="1:38" x14ac:dyDescent="0.25">
      <c r="A585" t="s">
        <v>391</v>
      </c>
      <c r="B585">
        <v>485</v>
      </c>
      <c r="C585" t="s">
        <v>1208</v>
      </c>
      <c r="D585" t="s">
        <v>1164</v>
      </c>
      <c r="E585" t="s">
        <v>417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689</v>
      </c>
    </row>
    <row r="586" spans="1:38" x14ac:dyDescent="0.25">
      <c r="A586" t="s">
        <v>391</v>
      </c>
      <c r="B586">
        <v>486</v>
      </c>
      <c r="C586" t="s">
        <v>1207</v>
      </c>
      <c r="D586" t="s">
        <v>94</v>
      </c>
      <c r="E586" t="s">
        <v>421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696</v>
      </c>
    </row>
    <row r="587" spans="1:38" x14ac:dyDescent="0.25">
      <c r="A587" t="s">
        <v>391</v>
      </c>
      <c r="B587">
        <v>488</v>
      </c>
      <c r="C587" t="s">
        <v>310</v>
      </c>
      <c r="D587" t="s">
        <v>293</v>
      </c>
      <c r="E587" t="s">
        <v>690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686</v>
      </c>
    </row>
    <row r="588" spans="1:38" x14ac:dyDescent="0.25">
      <c r="A588" t="s">
        <v>391</v>
      </c>
      <c r="B588">
        <v>496</v>
      </c>
      <c r="C588" t="s">
        <v>1157</v>
      </c>
      <c r="D588" t="s">
        <v>295</v>
      </c>
      <c r="E588" t="s">
        <v>417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697</v>
      </c>
    </row>
    <row r="589" spans="1:38" x14ac:dyDescent="0.25">
      <c r="A589" t="s">
        <v>391</v>
      </c>
      <c r="B589">
        <v>489</v>
      </c>
      <c r="C589" t="s">
        <v>891</v>
      </c>
      <c r="D589" t="s">
        <v>892</v>
      </c>
      <c r="E589" t="s">
        <v>360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685</v>
      </c>
    </row>
    <row r="590" spans="1:38" x14ac:dyDescent="0.25">
      <c r="A590" t="s">
        <v>391</v>
      </c>
      <c r="B590">
        <v>491</v>
      </c>
      <c r="C590" t="s">
        <v>1205</v>
      </c>
      <c r="D590" t="s">
        <v>1206</v>
      </c>
      <c r="E590" t="s">
        <v>365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683</v>
      </c>
    </row>
    <row r="591" spans="1:38" x14ac:dyDescent="0.25">
      <c r="A591" t="s">
        <v>391</v>
      </c>
      <c r="B591">
        <v>583</v>
      </c>
      <c r="C591" t="s">
        <v>281</v>
      </c>
      <c r="D591" t="s">
        <v>282</v>
      </c>
      <c r="E591" t="s">
        <v>358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2</v>
      </c>
      <c r="AJ591">
        <v>0</v>
      </c>
      <c r="AK591">
        <v>0</v>
      </c>
      <c r="AL591">
        <v>794</v>
      </c>
    </row>
    <row r="592" spans="1:38" x14ac:dyDescent="0.25">
      <c r="A592" t="s">
        <v>391</v>
      </c>
      <c r="B592">
        <v>799</v>
      </c>
      <c r="C592" t="s">
        <v>152</v>
      </c>
      <c r="D592" t="s">
        <v>237</v>
      </c>
      <c r="E592" t="s">
        <v>361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799</v>
      </c>
    </row>
    <row r="593" spans="1:38" x14ac:dyDescent="0.25">
      <c r="A593" t="s">
        <v>391</v>
      </c>
      <c r="B593">
        <v>652</v>
      </c>
      <c r="C593" t="s">
        <v>1097</v>
      </c>
      <c r="D593" t="s">
        <v>763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523</v>
      </c>
    </row>
    <row r="594" spans="1:38" x14ac:dyDescent="0.25">
      <c r="A594" t="s">
        <v>392</v>
      </c>
      <c r="B594">
        <v>722</v>
      </c>
      <c r="C594" t="s">
        <v>563</v>
      </c>
      <c r="D594" t="s">
        <v>81</v>
      </c>
      <c r="E594" t="s">
        <v>564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613</v>
      </c>
    </row>
    <row r="595" spans="1:38" x14ac:dyDescent="0.25">
      <c r="A595" t="s">
        <v>392</v>
      </c>
      <c r="B595">
        <v>721</v>
      </c>
      <c r="C595" t="s">
        <v>82</v>
      </c>
      <c r="D595" t="s">
        <v>202</v>
      </c>
      <c r="E595" t="s">
        <v>417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614</v>
      </c>
    </row>
    <row r="596" spans="1:38" x14ac:dyDescent="0.25">
      <c r="A596" t="s">
        <v>391</v>
      </c>
      <c r="B596">
        <v>728</v>
      </c>
      <c r="C596" t="s">
        <v>306</v>
      </c>
      <c r="D596" t="s">
        <v>99</v>
      </c>
      <c r="E596" t="s">
        <v>924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615</v>
      </c>
    </row>
    <row r="597" spans="1:38" x14ac:dyDescent="0.25">
      <c r="A597" t="s">
        <v>391</v>
      </c>
      <c r="B597">
        <v>739</v>
      </c>
      <c r="C597" t="s">
        <v>26</v>
      </c>
      <c r="D597" t="s">
        <v>1030</v>
      </c>
      <c r="E597" t="s">
        <v>358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2</v>
      </c>
      <c r="AJ597">
        <v>0</v>
      </c>
      <c r="AK597">
        <v>0</v>
      </c>
      <c r="AL597">
        <v>617</v>
      </c>
    </row>
    <row r="598" spans="1:38" x14ac:dyDescent="0.25">
      <c r="A598" t="s">
        <v>391</v>
      </c>
      <c r="B598">
        <v>748</v>
      </c>
      <c r="C598" t="s">
        <v>147</v>
      </c>
      <c r="D598" t="s">
        <v>148</v>
      </c>
      <c r="E598" t="s">
        <v>357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628</v>
      </c>
    </row>
    <row r="599" spans="1:38" x14ac:dyDescent="0.25">
      <c r="A599" t="s">
        <v>392</v>
      </c>
      <c r="B599">
        <v>756</v>
      </c>
      <c r="C599" t="s">
        <v>541</v>
      </c>
      <c r="D599" t="s">
        <v>542</v>
      </c>
      <c r="E599" t="s">
        <v>372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620</v>
      </c>
    </row>
    <row r="600" spans="1:38" x14ac:dyDescent="0.25">
      <c r="A600" t="s">
        <v>391</v>
      </c>
      <c r="B600">
        <v>754</v>
      </c>
      <c r="C600" t="s">
        <v>919</v>
      </c>
      <c r="D600" t="s">
        <v>27</v>
      </c>
      <c r="E600" t="s">
        <v>360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622</v>
      </c>
    </row>
    <row r="601" spans="1:38" x14ac:dyDescent="0.25">
      <c r="A601" t="s">
        <v>391</v>
      </c>
      <c r="B601">
        <v>753</v>
      </c>
      <c r="C601" t="s">
        <v>26</v>
      </c>
      <c r="D601" t="s">
        <v>27</v>
      </c>
      <c r="E601" t="s">
        <v>417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623</v>
      </c>
    </row>
    <row r="602" spans="1:38" x14ac:dyDescent="0.25">
      <c r="A602" t="s">
        <v>391</v>
      </c>
      <c r="B602">
        <v>752</v>
      </c>
      <c r="C602" t="s">
        <v>920</v>
      </c>
      <c r="D602" t="s">
        <v>30</v>
      </c>
      <c r="E602" t="s">
        <v>921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624</v>
      </c>
    </row>
    <row r="603" spans="1:38" x14ac:dyDescent="0.25">
      <c r="A603" t="s">
        <v>391</v>
      </c>
      <c r="B603">
        <v>751</v>
      </c>
      <c r="C603" t="s">
        <v>411</v>
      </c>
      <c r="D603" t="s">
        <v>412</v>
      </c>
      <c r="E603" t="s">
        <v>386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625</v>
      </c>
    </row>
    <row r="604" spans="1:38" x14ac:dyDescent="0.25">
      <c r="A604" t="s">
        <v>392</v>
      </c>
      <c r="B604">
        <v>723</v>
      </c>
      <c r="C604" t="s">
        <v>134</v>
      </c>
      <c r="D604" t="s">
        <v>135</v>
      </c>
      <c r="E604" t="s">
        <v>548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612</v>
      </c>
    </row>
    <row r="605" spans="1:38" x14ac:dyDescent="0.25">
      <c r="A605" t="s">
        <v>391</v>
      </c>
      <c r="B605">
        <v>750</v>
      </c>
      <c r="C605" t="s">
        <v>20</v>
      </c>
      <c r="D605" t="s">
        <v>553</v>
      </c>
      <c r="E605" t="s">
        <v>359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626</v>
      </c>
    </row>
    <row r="606" spans="1:38" x14ac:dyDescent="0.25">
      <c r="A606" t="s">
        <v>391</v>
      </c>
      <c r="B606">
        <v>749</v>
      </c>
      <c r="C606" t="s">
        <v>150</v>
      </c>
      <c r="D606" t="s">
        <v>280</v>
      </c>
      <c r="E606" t="s">
        <v>357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627</v>
      </c>
    </row>
    <row r="607" spans="1:38" x14ac:dyDescent="0.25">
      <c r="A607" t="s">
        <v>392</v>
      </c>
      <c r="B607">
        <v>747</v>
      </c>
      <c r="C607" t="s">
        <v>39</v>
      </c>
      <c r="D607" t="s">
        <v>248</v>
      </c>
      <c r="E607" t="s">
        <v>551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629</v>
      </c>
    </row>
    <row r="608" spans="1:38" x14ac:dyDescent="0.25">
      <c r="A608" t="s">
        <v>391</v>
      </c>
      <c r="B608">
        <v>746</v>
      </c>
      <c r="C608" t="s">
        <v>332</v>
      </c>
      <c r="D608" t="s">
        <v>333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630</v>
      </c>
    </row>
    <row r="609" spans="1:38" x14ac:dyDescent="0.25">
      <c r="A609" t="s">
        <v>391</v>
      </c>
      <c r="B609">
        <v>745</v>
      </c>
      <c r="C609" t="s">
        <v>121</v>
      </c>
      <c r="D609" t="s">
        <v>122</v>
      </c>
      <c r="E609" t="s">
        <v>360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631</v>
      </c>
    </row>
    <row r="610" spans="1:38" x14ac:dyDescent="0.25">
      <c r="A610" t="s">
        <v>392</v>
      </c>
      <c r="B610">
        <v>744</v>
      </c>
      <c r="C610" t="s">
        <v>326</v>
      </c>
      <c r="D610" t="s">
        <v>327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632</v>
      </c>
    </row>
    <row r="611" spans="1:38" x14ac:dyDescent="0.25">
      <c r="A611" t="s">
        <v>392</v>
      </c>
      <c r="B611">
        <v>743</v>
      </c>
      <c r="C611" t="s">
        <v>274</v>
      </c>
      <c r="D611" t="s">
        <v>576</v>
      </c>
      <c r="E611" t="s">
        <v>577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633</v>
      </c>
    </row>
    <row r="612" spans="1:38" x14ac:dyDescent="0.25">
      <c r="A612" t="s">
        <v>391</v>
      </c>
      <c r="B612">
        <v>742</v>
      </c>
      <c r="C612" t="s">
        <v>136</v>
      </c>
      <c r="D612" t="s">
        <v>99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634</v>
      </c>
    </row>
    <row r="613" spans="1:38" x14ac:dyDescent="0.25">
      <c r="A613" t="s">
        <v>391</v>
      </c>
      <c r="B613">
        <v>741</v>
      </c>
      <c r="C613" t="s">
        <v>158</v>
      </c>
      <c r="D613" t="s">
        <v>159</v>
      </c>
      <c r="E613" t="s">
        <v>358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635</v>
      </c>
    </row>
    <row r="614" spans="1:38" x14ac:dyDescent="0.25">
      <c r="A614" t="s">
        <v>391</v>
      </c>
      <c r="B614">
        <v>640</v>
      </c>
      <c r="C614" t="s">
        <v>936</v>
      </c>
      <c r="D614" t="s">
        <v>256</v>
      </c>
      <c r="E614" t="s">
        <v>363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619</v>
      </c>
    </row>
    <row r="615" spans="1:38" x14ac:dyDescent="0.25">
      <c r="A615" t="s">
        <v>391</v>
      </c>
      <c r="B615">
        <v>798</v>
      </c>
      <c r="C615" t="s">
        <v>329</v>
      </c>
      <c r="D615" t="s">
        <v>108</v>
      </c>
      <c r="E615" t="s">
        <v>373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738</v>
      </c>
    </row>
    <row r="616" spans="1:38" x14ac:dyDescent="0.25">
      <c r="A616" t="s">
        <v>391</v>
      </c>
      <c r="B616">
        <v>757</v>
      </c>
      <c r="C616" t="s">
        <v>743</v>
      </c>
      <c r="D616" t="s">
        <v>661</v>
      </c>
      <c r="E616" t="s">
        <v>717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557</v>
      </c>
    </row>
    <row r="617" spans="1:38" x14ac:dyDescent="0.25">
      <c r="A617" t="s">
        <v>391</v>
      </c>
      <c r="B617">
        <v>724</v>
      </c>
      <c r="C617" t="s">
        <v>115</v>
      </c>
      <c r="D617" t="s">
        <v>488</v>
      </c>
      <c r="E617" t="s">
        <v>386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611</v>
      </c>
    </row>
    <row r="618" spans="1:38" x14ac:dyDescent="0.25">
      <c r="A618" t="s">
        <v>711</v>
      </c>
      <c r="B618">
        <v>725</v>
      </c>
      <c r="C618" t="s">
        <v>932</v>
      </c>
      <c r="D618" t="s">
        <v>933</v>
      </c>
      <c r="E618" t="s">
        <v>386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610</v>
      </c>
    </row>
    <row r="619" spans="1:38" x14ac:dyDescent="0.25">
      <c r="A619" t="s">
        <v>391</v>
      </c>
      <c r="B619">
        <v>726</v>
      </c>
      <c r="C619" t="s">
        <v>458</v>
      </c>
      <c r="D619" t="s">
        <v>64</v>
      </c>
      <c r="E619" t="s">
        <v>360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609</v>
      </c>
    </row>
    <row r="620" spans="1:38" x14ac:dyDescent="0.25">
      <c r="A620" t="s">
        <v>391</v>
      </c>
      <c r="B620">
        <v>790</v>
      </c>
      <c r="C620" t="s">
        <v>286</v>
      </c>
      <c r="D620" t="s">
        <v>64</v>
      </c>
      <c r="E620" t="s">
        <v>362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587</v>
      </c>
    </row>
    <row r="621" spans="1:38" x14ac:dyDescent="0.25">
      <c r="A621" t="s">
        <v>391</v>
      </c>
      <c r="B621">
        <v>789</v>
      </c>
      <c r="C621" t="s">
        <v>984</v>
      </c>
      <c r="D621" t="s">
        <v>17</v>
      </c>
      <c r="E621" t="s">
        <v>362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595</v>
      </c>
    </row>
    <row r="622" spans="1:38" x14ac:dyDescent="0.25">
      <c r="A622" t="s">
        <v>711</v>
      </c>
      <c r="B622">
        <v>788</v>
      </c>
      <c r="C622" t="s">
        <v>970</v>
      </c>
      <c r="D622" t="s">
        <v>971</v>
      </c>
      <c r="E622" t="s">
        <v>368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588</v>
      </c>
    </row>
    <row r="623" spans="1:38" x14ac:dyDescent="0.25">
      <c r="A623" t="s">
        <v>391</v>
      </c>
      <c r="B623">
        <v>787</v>
      </c>
      <c r="C623" t="s">
        <v>597</v>
      </c>
      <c r="D623" t="s">
        <v>598</v>
      </c>
      <c r="E623" t="s">
        <v>359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589</v>
      </c>
    </row>
    <row r="624" spans="1:38" x14ac:dyDescent="0.25">
      <c r="A624" t="s">
        <v>391</v>
      </c>
      <c r="B624">
        <v>786</v>
      </c>
      <c r="C624" t="s">
        <v>26</v>
      </c>
      <c r="D624" t="s">
        <v>114</v>
      </c>
      <c r="E624" t="s">
        <v>357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590</v>
      </c>
    </row>
    <row r="625" spans="1:38" x14ac:dyDescent="0.25">
      <c r="A625" t="s">
        <v>391</v>
      </c>
      <c r="B625">
        <v>785</v>
      </c>
      <c r="C625" t="s">
        <v>623</v>
      </c>
      <c r="D625" t="s">
        <v>624</v>
      </c>
      <c r="E625" t="s">
        <v>368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591</v>
      </c>
    </row>
    <row r="626" spans="1:38" x14ac:dyDescent="0.25">
      <c r="A626" t="s">
        <v>391</v>
      </c>
      <c r="B626">
        <v>784</v>
      </c>
      <c r="C626" t="s">
        <v>435</v>
      </c>
      <c r="D626" t="s">
        <v>337</v>
      </c>
      <c r="E626" t="s">
        <v>546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592</v>
      </c>
    </row>
    <row r="627" spans="1:38" x14ac:dyDescent="0.25">
      <c r="A627" t="s">
        <v>392</v>
      </c>
      <c r="B627">
        <v>783</v>
      </c>
      <c r="C627" t="s">
        <v>1066</v>
      </c>
      <c r="D627" t="s">
        <v>1067</v>
      </c>
      <c r="E627" t="s">
        <v>367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593</v>
      </c>
    </row>
    <row r="628" spans="1:38" x14ac:dyDescent="0.25">
      <c r="A628" t="s">
        <v>391</v>
      </c>
      <c r="B628">
        <v>782</v>
      </c>
      <c r="C628" t="s">
        <v>934</v>
      </c>
      <c r="D628" t="s">
        <v>256</v>
      </c>
      <c r="E628" t="s">
        <v>935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594</v>
      </c>
    </row>
    <row r="629" spans="1:38" x14ac:dyDescent="0.25">
      <c r="A629" t="s">
        <v>391</v>
      </c>
      <c r="B629">
        <v>781</v>
      </c>
      <c r="C629" t="s">
        <v>307</v>
      </c>
      <c r="D629" t="s">
        <v>490</v>
      </c>
      <c r="E629" t="s">
        <v>384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578</v>
      </c>
    </row>
    <row r="630" spans="1:38" x14ac:dyDescent="0.25">
      <c r="A630" t="s">
        <v>391</v>
      </c>
      <c r="B630">
        <v>760</v>
      </c>
      <c r="C630" t="s">
        <v>340</v>
      </c>
      <c r="D630" t="s">
        <v>151</v>
      </c>
      <c r="E630" t="s">
        <v>357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596</v>
      </c>
    </row>
    <row r="631" spans="1:38" x14ac:dyDescent="0.25">
      <c r="A631" t="s">
        <v>391</v>
      </c>
      <c r="B631">
        <v>759</v>
      </c>
      <c r="C631" t="s">
        <v>583</v>
      </c>
      <c r="D631" t="s">
        <v>596</v>
      </c>
      <c r="E631" t="s">
        <v>362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597</v>
      </c>
    </row>
    <row r="632" spans="1:38" x14ac:dyDescent="0.25">
      <c r="A632" t="s">
        <v>391</v>
      </c>
      <c r="B632">
        <v>758</v>
      </c>
      <c r="C632" t="s">
        <v>257</v>
      </c>
      <c r="D632" t="s">
        <v>323</v>
      </c>
      <c r="E632" t="s">
        <v>367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598</v>
      </c>
    </row>
    <row r="633" spans="1:38" x14ac:dyDescent="0.25">
      <c r="A633" t="s">
        <v>391</v>
      </c>
      <c r="B633">
        <v>738</v>
      </c>
      <c r="C633" t="s">
        <v>422</v>
      </c>
      <c r="D633" t="s">
        <v>423</v>
      </c>
      <c r="E633" t="s">
        <v>358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616</v>
      </c>
    </row>
    <row r="634" spans="1:38" x14ac:dyDescent="0.25">
      <c r="A634" t="s">
        <v>391</v>
      </c>
      <c r="B634">
        <v>736</v>
      </c>
      <c r="C634" t="s">
        <v>251</v>
      </c>
      <c r="D634" t="s">
        <v>295</v>
      </c>
      <c r="E634" t="s">
        <v>368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599</v>
      </c>
    </row>
    <row r="635" spans="1:38" x14ac:dyDescent="0.25">
      <c r="A635" t="s">
        <v>391</v>
      </c>
      <c r="B635">
        <v>735</v>
      </c>
      <c r="C635" t="s">
        <v>925</v>
      </c>
      <c r="D635" t="s">
        <v>926</v>
      </c>
      <c r="E635" t="s">
        <v>927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600</v>
      </c>
    </row>
    <row r="636" spans="1:38" x14ac:dyDescent="0.25">
      <c r="A636" t="s">
        <v>391</v>
      </c>
      <c r="B636">
        <v>734</v>
      </c>
      <c r="C636" t="s">
        <v>1051</v>
      </c>
      <c r="D636" t="s">
        <v>1052</v>
      </c>
      <c r="E636" t="s">
        <v>359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601</v>
      </c>
    </row>
    <row r="637" spans="1:38" x14ac:dyDescent="0.25">
      <c r="A637" t="s">
        <v>391</v>
      </c>
      <c r="B637">
        <v>733</v>
      </c>
      <c r="C637" t="s">
        <v>986</v>
      </c>
      <c r="D637" t="s">
        <v>987</v>
      </c>
      <c r="E637" t="s">
        <v>988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602</v>
      </c>
    </row>
    <row r="638" spans="1:38" x14ac:dyDescent="0.25">
      <c r="A638" t="s">
        <v>391</v>
      </c>
      <c r="B638">
        <v>732</v>
      </c>
      <c r="C638" t="s">
        <v>437</v>
      </c>
      <c r="D638" t="s">
        <v>294</v>
      </c>
      <c r="E638" t="s">
        <v>377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603</v>
      </c>
    </row>
    <row r="639" spans="1:38" x14ac:dyDescent="0.25">
      <c r="A639" t="s">
        <v>391</v>
      </c>
      <c r="B639">
        <v>731</v>
      </c>
      <c r="C639" t="s">
        <v>928</v>
      </c>
      <c r="D639" t="s">
        <v>926</v>
      </c>
      <c r="E639" t="s">
        <v>362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604</v>
      </c>
    </row>
    <row r="640" spans="1:38" x14ac:dyDescent="0.25">
      <c r="A640" t="s">
        <v>391</v>
      </c>
      <c r="B640">
        <v>737</v>
      </c>
      <c r="C640" t="s">
        <v>639</v>
      </c>
      <c r="D640" t="s">
        <v>640</v>
      </c>
      <c r="E640" t="s">
        <v>367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606</v>
      </c>
    </row>
    <row r="641" spans="1:38" x14ac:dyDescent="0.25">
      <c r="A641" t="s">
        <v>391</v>
      </c>
      <c r="B641">
        <v>729</v>
      </c>
      <c r="C641" t="s">
        <v>929</v>
      </c>
      <c r="D641" t="s">
        <v>444</v>
      </c>
      <c r="E641" t="s">
        <v>382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607</v>
      </c>
    </row>
    <row r="642" spans="1:38" x14ac:dyDescent="0.25">
      <c r="A642" t="s">
        <v>391</v>
      </c>
      <c r="B642">
        <v>727</v>
      </c>
      <c r="C642" t="s">
        <v>1039</v>
      </c>
      <c r="D642" t="s">
        <v>1040</v>
      </c>
      <c r="E642" t="s">
        <v>367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608</v>
      </c>
    </row>
    <row r="643" spans="1:38" x14ac:dyDescent="0.25">
      <c r="A643" t="s">
        <v>391</v>
      </c>
      <c r="B643">
        <v>639</v>
      </c>
      <c r="C643" t="s">
        <v>204</v>
      </c>
      <c r="D643" t="s">
        <v>337</v>
      </c>
      <c r="E643" t="s">
        <v>364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637</v>
      </c>
    </row>
    <row r="644" spans="1:38" x14ac:dyDescent="0.25">
      <c r="A644" t="s">
        <v>391</v>
      </c>
      <c r="B644">
        <v>637</v>
      </c>
      <c r="C644" t="s">
        <v>247</v>
      </c>
      <c r="D644" t="s">
        <v>608</v>
      </c>
      <c r="E644" t="s">
        <v>362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639</v>
      </c>
    </row>
    <row r="645" spans="1:38" x14ac:dyDescent="0.25">
      <c r="A645" t="s">
        <v>391</v>
      </c>
      <c r="B645">
        <v>534</v>
      </c>
      <c r="C645" t="s">
        <v>941</v>
      </c>
      <c r="D645" t="s">
        <v>609</v>
      </c>
      <c r="E645" t="s">
        <v>717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641</v>
      </c>
    </row>
    <row r="646" spans="1:38" x14ac:dyDescent="0.25">
      <c r="A646" t="s">
        <v>391</v>
      </c>
      <c r="B646">
        <v>533</v>
      </c>
      <c r="C646" t="s">
        <v>482</v>
      </c>
      <c r="D646" t="s">
        <v>336</v>
      </c>
      <c r="E646" t="s">
        <v>373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642</v>
      </c>
    </row>
    <row r="647" spans="1:38" x14ac:dyDescent="0.25">
      <c r="A647" t="s">
        <v>392</v>
      </c>
      <c r="B647">
        <v>611</v>
      </c>
      <c r="C647" t="s">
        <v>276</v>
      </c>
      <c r="D647" t="s">
        <v>277</v>
      </c>
      <c r="E647" t="s">
        <v>381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726</v>
      </c>
    </row>
    <row r="648" spans="1:38" x14ac:dyDescent="0.25">
      <c r="A648" t="s">
        <v>391</v>
      </c>
      <c r="B648">
        <v>604</v>
      </c>
      <c r="C648" t="s">
        <v>309</v>
      </c>
      <c r="D648" t="s">
        <v>79</v>
      </c>
      <c r="E648" t="s">
        <v>923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733</v>
      </c>
    </row>
    <row r="649" spans="1:38" x14ac:dyDescent="0.25">
      <c r="A649" t="s">
        <v>391</v>
      </c>
      <c r="B649">
        <v>619</v>
      </c>
      <c r="C649" t="s">
        <v>305</v>
      </c>
      <c r="D649" t="s">
        <v>308</v>
      </c>
      <c r="E649" t="s">
        <v>375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748</v>
      </c>
    </row>
    <row r="650" spans="1:38" x14ac:dyDescent="0.25">
      <c r="A650" t="s">
        <v>392</v>
      </c>
      <c r="B650">
        <v>636</v>
      </c>
      <c r="C650" t="s">
        <v>129</v>
      </c>
      <c r="D650" t="s">
        <v>130</v>
      </c>
      <c r="E650" t="s">
        <v>457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741</v>
      </c>
    </row>
    <row r="651" spans="1:38" x14ac:dyDescent="0.25">
      <c r="A651" t="s">
        <v>391</v>
      </c>
      <c r="B651">
        <v>635</v>
      </c>
      <c r="C651" t="s">
        <v>424</v>
      </c>
      <c r="D651" t="s">
        <v>425</v>
      </c>
      <c r="E651" t="s">
        <v>567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742</v>
      </c>
    </row>
    <row r="652" spans="1:38" x14ac:dyDescent="0.25">
      <c r="A652" t="s">
        <v>391</v>
      </c>
      <c r="B652">
        <v>633</v>
      </c>
      <c r="C652" t="s">
        <v>141</v>
      </c>
      <c r="D652" t="s">
        <v>148</v>
      </c>
      <c r="E652" t="s">
        <v>358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744</v>
      </c>
    </row>
    <row r="653" spans="1:38" x14ac:dyDescent="0.25">
      <c r="A653" t="s">
        <v>391</v>
      </c>
      <c r="B653">
        <v>632</v>
      </c>
      <c r="C653" t="s">
        <v>276</v>
      </c>
      <c r="D653" t="s">
        <v>111</v>
      </c>
      <c r="E653" t="s">
        <v>381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745</v>
      </c>
    </row>
    <row r="654" spans="1:38" x14ac:dyDescent="0.25">
      <c r="A654" t="s">
        <v>391</v>
      </c>
      <c r="B654">
        <v>631</v>
      </c>
      <c r="C654" t="s">
        <v>138</v>
      </c>
      <c r="D654" t="s">
        <v>133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746</v>
      </c>
    </row>
    <row r="655" spans="1:38" x14ac:dyDescent="0.25">
      <c r="A655" t="s">
        <v>391</v>
      </c>
      <c r="B655">
        <v>628</v>
      </c>
      <c r="C655" t="s">
        <v>28</v>
      </c>
      <c r="D655" t="s">
        <v>29</v>
      </c>
      <c r="E655" t="s">
        <v>385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757</v>
      </c>
    </row>
    <row r="656" spans="1:38" x14ac:dyDescent="0.25">
      <c r="A656" t="s">
        <v>391</v>
      </c>
      <c r="B656">
        <v>627</v>
      </c>
      <c r="C656" t="s">
        <v>429</v>
      </c>
      <c r="D656" t="s">
        <v>177</v>
      </c>
      <c r="E656" t="s">
        <v>439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750</v>
      </c>
    </row>
    <row r="657" spans="1:38" x14ac:dyDescent="0.25">
      <c r="A657" t="s">
        <v>391</v>
      </c>
      <c r="B657">
        <v>625</v>
      </c>
      <c r="C657" t="s">
        <v>145</v>
      </c>
      <c r="D657" t="s">
        <v>146</v>
      </c>
      <c r="E657" t="s">
        <v>357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752</v>
      </c>
    </row>
    <row r="658" spans="1:38" x14ac:dyDescent="0.25">
      <c r="A658" t="s">
        <v>391</v>
      </c>
      <c r="B658">
        <v>624</v>
      </c>
      <c r="C658" t="s">
        <v>201</v>
      </c>
      <c r="D658" t="s">
        <v>108</v>
      </c>
      <c r="E658" t="s">
        <v>357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753</v>
      </c>
    </row>
    <row r="659" spans="1:38" x14ac:dyDescent="0.25">
      <c r="A659" t="s">
        <v>392</v>
      </c>
      <c r="B659">
        <v>597</v>
      </c>
      <c r="C659" t="s">
        <v>142</v>
      </c>
      <c r="D659" t="s">
        <v>143</v>
      </c>
      <c r="E659" t="s">
        <v>680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760</v>
      </c>
    </row>
    <row r="660" spans="1:38" x14ac:dyDescent="0.25">
      <c r="A660" t="s">
        <v>391</v>
      </c>
      <c r="B660">
        <v>623</v>
      </c>
      <c r="C660" t="s">
        <v>132</v>
      </c>
      <c r="D660" t="s">
        <v>99</v>
      </c>
      <c r="E660" t="s">
        <v>363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754</v>
      </c>
    </row>
    <row r="661" spans="1:38" x14ac:dyDescent="0.25">
      <c r="A661" t="s">
        <v>391</v>
      </c>
      <c r="B661">
        <v>620</v>
      </c>
      <c r="C661" t="s">
        <v>73</v>
      </c>
      <c r="D661" t="s">
        <v>137</v>
      </c>
      <c r="E661" t="s">
        <v>381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740</v>
      </c>
    </row>
    <row r="662" spans="1:38" x14ac:dyDescent="0.25">
      <c r="A662" t="s">
        <v>392</v>
      </c>
      <c r="B662">
        <v>567</v>
      </c>
      <c r="C662" t="s">
        <v>57</v>
      </c>
      <c r="D662" t="s">
        <v>58</v>
      </c>
      <c r="E662" t="s">
        <v>358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2</v>
      </c>
      <c r="AJ662">
        <v>0</v>
      </c>
      <c r="AK662">
        <v>0</v>
      </c>
      <c r="AL662">
        <v>777</v>
      </c>
    </row>
    <row r="663" spans="1:38" x14ac:dyDescent="0.25">
      <c r="A663" t="s">
        <v>391</v>
      </c>
      <c r="B663">
        <v>569</v>
      </c>
      <c r="C663" t="s">
        <v>311</v>
      </c>
      <c r="D663" t="s">
        <v>234</v>
      </c>
      <c r="E663" t="s">
        <v>358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1</v>
      </c>
      <c r="AJ663">
        <v>0</v>
      </c>
      <c r="AK663">
        <v>0</v>
      </c>
      <c r="AL663">
        <v>767</v>
      </c>
    </row>
    <row r="664" spans="1:38" x14ac:dyDescent="0.25">
      <c r="A664" t="s">
        <v>391</v>
      </c>
      <c r="B664">
        <v>560</v>
      </c>
      <c r="C664" t="s">
        <v>440</v>
      </c>
      <c r="D664" t="s">
        <v>441</v>
      </c>
      <c r="E664" t="s">
        <v>365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7</v>
      </c>
      <c r="AJ664">
        <v>0</v>
      </c>
      <c r="AK664">
        <v>0</v>
      </c>
      <c r="AL664">
        <v>776</v>
      </c>
    </row>
    <row r="665" spans="1:38" x14ac:dyDescent="0.25">
      <c r="A665" t="s">
        <v>391</v>
      </c>
      <c r="B665">
        <v>579</v>
      </c>
      <c r="C665" t="s">
        <v>53</v>
      </c>
      <c r="D665" t="s">
        <v>144</v>
      </c>
      <c r="E665" t="s">
        <v>358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780</v>
      </c>
    </row>
    <row r="666" spans="1:38" x14ac:dyDescent="0.25">
      <c r="A666" t="s">
        <v>392</v>
      </c>
      <c r="B666">
        <v>585</v>
      </c>
      <c r="C666" t="s">
        <v>555</v>
      </c>
      <c r="D666" t="s">
        <v>556</v>
      </c>
      <c r="E666" t="s">
        <v>385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792</v>
      </c>
    </row>
    <row r="667" spans="1:38" x14ac:dyDescent="0.25">
      <c r="A667" t="s">
        <v>391</v>
      </c>
      <c r="B667">
        <v>588</v>
      </c>
      <c r="C667" t="s">
        <v>345</v>
      </c>
      <c r="D667" t="s">
        <v>155</v>
      </c>
      <c r="E667" t="s">
        <v>358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1</v>
      </c>
      <c r="AJ667">
        <v>0</v>
      </c>
      <c r="AK667">
        <v>0</v>
      </c>
      <c r="AL667">
        <v>789</v>
      </c>
    </row>
    <row r="668" spans="1:38" x14ac:dyDescent="0.25">
      <c r="A668" t="s">
        <v>391</v>
      </c>
      <c r="B668">
        <v>589</v>
      </c>
      <c r="C668" t="s">
        <v>242</v>
      </c>
      <c r="D668" t="s">
        <v>262</v>
      </c>
      <c r="E668" t="s">
        <v>362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788</v>
      </c>
    </row>
    <row r="669" spans="1:38" x14ac:dyDescent="0.25">
      <c r="A669" t="s">
        <v>391</v>
      </c>
      <c r="B669">
        <v>578</v>
      </c>
      <c r="C669" t="s">
        <v>316</v>
      </c>
      <c r="D669" t="s">
        <v>410</v>
      </c>
      <c r="E669" t="s">
        <v>357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779</v>
      </c>
    </row>
    <row r="670" spans="1:38" x14ac:dyDescent="0.25">
      <c r="A670" t="s">
        <v>391</v>
      </c>
      <c r="B670">
        <v>614</v>
      </c>
      <c r="C670" t="s">
        <v>313</v>
      </c>
      <c r="D670" t="s">
        <v>444</v>
      </c>
      <c r="E670" t="s">
        <v>357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723</v>
      </c>
    </row>
    <row r="671" spans="1:38" x14ac:dyDescent="0.25">
      <c r="A671" t="s">
        <v>392</v>
      </c>
      <c r="B671">
        <v>791</v>
      </c>
      <c r="C671" t="s">
        <v>464</v>
      </c>
      <c r="D671" t="s">
        <v>982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585</v>
      </c>
    </row>
    <row r="672" spans="1:38" x14ac:dyDescent="0.25">
      <c r="A672" t="s">
        <v>391</v>
      </c>
      <c r="B672">
        <v>615</v>
      </c>
      <c r="C672" t="s">
        <v>426</v>
      </c>
      <c r="D672" t="s">
        <v>325</v>
      </c>
      <c r="E672" t="s">
        <v>358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722</v>
      </c>
    </row>
    <row r="673" spans="1:38" x14ac:dyDescent="0.25">
      <c r="A673" t="s">
        <v>391</v>
      </c>
      <c r="B673">
        <v>557</v>
      </c>
      <c r="C673" t="s">
        <v>74</v>
      </c>
      <c r="D673" t="s">
        <v>320</v>
      </c>
      <c r="E673" t="s">
        <v>367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719</v>
      </c>
    </row>
    <row r="674" spans="1:38" x14ac:dyDescent="0.25">
      <c r="A674" t="s">
        <v>391</v>
      </c>
      <c r="B674">
        <v>531</v>
      </c>
      <c r="C674" t="s">
        <v>272</v>
      </c>
      <c r="D674" t="s">
        <v>232</v>
      </c>
      <c r="E674" t="s">
        <v>386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644</v>
      </c>
    </row>
    <row r="675" spans="1:38" x14ac:dyDescent="0.25">
      <c r="A675" t="s">
        <v>392</v>
      </c>
      <c r="B675">
        <v>530</v>
      </c>
      <c r="C675" t="s">
        <v>198</v>
      </c>
      <c r="D675" t="s">
        <v>487</v>
      </c>
      <c r="E675" t="s">
        <v>357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645</v>
      </c>
    </row>
    <row r="676" spans="1:38" x14ac:dyDescent="0.25">
      <c r="A676" t="s">
        <v>391</v>
      </c>
      <c r="B676">
        <v>528</v>
      </c>
      <c r="C676" t="s">
        <v>570</v>
      </c>
      <c r="D676" t="s">
        <v>571</v>
      </c>
      <c r="E676" t="s">
        <v>380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648</v>
      </c>
    </row>
    <row r="677" spans="1:38" x14ac:dyDescent="0.25">
      <c r="A677" t="s">
        <v>391</v>
      </c>
      <c r="B677">
        <v>526</v>
      </c>
      <c r="C677" t="s">
        <v>463</v>
      </c>
      <c r="D677" t="s">
        <v>344</v>
      </c>
      <c r="E677" t="s">
        <v>357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649</v>
      </c>
    </row>
    <row r="678" spans="1:38" x14ac:dyDescent="0.25">
      <c r="A678" t="s">
        <v>392</v>
      </c>
      <c r="B678">
        <v>522</v>
      </c>
      <c r="C678" t="s">
        <v>1034</v>
      </c>
      <c r="D678" t="s">
        <v>1035</v>
      </c>
      <c r="E678" t="s">
        <v>367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653</v>
      </c>
    </row>
    <row r="679" spans="1:38" x14ac:dyDescent="0.25">
      <c r="A679" t="s">
        <v>391</v>
      </c>
      <c r="B679">
        <v>527</v>
      </c>
      <c r="C679" t="s">
        <v>447</v>
      </c>
      <c r="D679" t="s">
        <v>213</v>
      </c>
      <c r="E679" t="s">
        <v>362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656</v>
      </c>
    </row>
    <row r="680" spans="1:38" x14ac:dyDescent="0.25">
      <c r="A680" t="s">
        <v>391</v>
      </c>
      <c r="B680">
        <v>554</v>
      </c>
      <c r="C680" t="s">
        <v>937</v>
      </c>
      <c r="D680" t="s">
        <v>938</v>
      </c>
      <c r="E680" t="s">
        <v>939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661</v>
      </c>
    </row>
    <row r="681" spans="1:38" x14ac:dyDescent="0.25">
      <c r="A681" t="s">
        <v>391</v>
      </c>
      <c r="B681">
        <v>552</v>
      </c>
      <c r="C681" t="s">
        <v>983</v>
      </c>
      <c r="D681" t="s">
        <v>108</v>
      </c>
      <c r="E681" t="s">
        <v>579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663</v>
      </c>
    </row>
    <row r="682" spans="1:38" x14ac:dyDescent="0.25">
      <c r="A682" t="s">
        <v>391</v>
      </c>
      <c r="B682">
        <v>551</v>
      </c>
      <c r="C682" t="s">
        <v>18</v>
      </c>
      <c r="D682" t="s">
        <v>19</v>
      </c>
      <c r="E682" t="s">
        <v>417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664</v>
      </c>
    </row>
    <row r="683" spans="1:38" x14ac:dyDescent="0.25">
      <c r="A683" t="s">
        <v>391</v>
      </c>
      <c r="B683">
        <v>549</v>
      </c>
      <c r="C683" t="s">
        <v>16</v>
      </c>
      <c r="D683" t="s">
        <v>17</v>
      </c>
      <c r="E683" t="s">
        <v>367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666</v>
      </c>
    </row>
    <row r="684" spans="1:38" x14ac:dyDescent="0.25">
      <c r="A684" t="s">
        <v>392</v>
      </c>
      <c r="B684">
        <v>556</v>
      </c>
      <c r="C684" t="s">
        <v>107</v>
      </c>
      <c r="D684" t="s">
        <v>292</v>
      </c>
      <c r="E684" t="s">
        <v>357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717</v>
      </c>
    </row>
    <row r="685" spans="1:38" x14ac:dyDescent="0.25">
      <c r="A685" t="s">
        <v>391</v>
      </c>
      <c r="B685">
        <v>546</v>
      </c>
      <c r="C685" t="s">
        <v>244</v>
      </c>
      <c r="D685" t="s">
        <v>108</v>
      </c>
      <c r="E685" t="s">
        <v>586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669</v>
      </c>
    </row>
    <row r="686" spans="1:38" x14ac:dyDescent="0.25">
      <c r="A686" t="s">
        <v>391</v>
      </c>
      <c r="B686">
        <v>544</v>
      </c>
      <c r="C686" t="s">
        <v>572</v>
      </c>
      <c r="D686" t="s">
        <v>573</v>
      </c>
      <c r="E686" t="s">
        <v>869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671</v>
      </c>
    </row>
    <row r="687" spans="1:38" x14ac:dyDescent="0.25">
      <c r="A687" t="s">
        <v>391</v>
      </c>
      <c r="B687">
        <v>543</v>
      </c>
      <c r="C687" t="s">
        <v>585</v>
      </c>
      <c r="D687" t="s">
        <v>176</v>
      </c>
      <c r="E687" t="s">
        <v>360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672</v>
      </c>
    </row>
    <row r="688" spans="1:38" x14ac:dyDescent="0.25">
      <c r="A688" t="s">
        <v>391</v>
      </c>
      <c r="B688">
        <v>542</v>
      </c>
      <c r="C688" t="s">
        <v>464</v>
      </c>
      <c r="D688" t="s">
        <v>465</v>
      </c>
      <c r="E688" t="s">
        <v>364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673</v>
      </c>
    </row>
    <row r="689" spans="1:38" x14ac:dyDescent="0.25">
      <c r="A689" t="s">
        <v>391</v>
      </c>
      <c r="B689">
        <v>541</v>
      </c>
      <c r="C689" t="s">
        <v>583</v>
      </c>
      <c r="D689" t="s">
        <v>35</v>
      </c>
      <c r="E689" t="s">
        <v>362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674</v>
      </c>
    </row>
    <row r="690" spans="1:38" x14ac:dyDescent="0.25">
      <c r="A690" t="s">
        <v>391</v>
      </c>
      <c r="B690">
        <v>519</v>
      </c>
      <c r="C690" t="s">
        <v>206</v>
      </c>
      <c r="D690" t="s">
        <v>922</v>
      </c>
      <c r="E690" t="s">
        <v>364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657</v>
      </c>
    </row>
    <row r="691" spans="1:38" x14ac:dyDescent="0.25">
      <c r="A691" t="s">
        <v>391</v>
      </c>
      <c r="B691">
        <v>494</v>
      </c>
      <c r="C691" t="s">
        <v>218</v>
      </c>
      <c r="D691" t="s">
        <v>56</v>
      </c>
      <c r="E691" t="s">
        <v>484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680</v>
      </c>
    </row>
    <row r="692" spans="1:38" x14ac:dyDescent="0.25">
      <c r="A692" t="s">
        <v>391</v>
      </c>
      <c r="B692">
        <v>498</v>
      </c>
      <c r="C692" t="s">
        <v>209</v>
      </c>
      <c r="D692" t="s">
        <v>157</v>
      </c>
      <c r="E692" t="s">
        <v>367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699</v>
      </c>
    </row>
    <row r="693" spans="1:38" x14ac:dyDescent="0.25">
      <c r="A693" t="s">
        <v>391</v>
      </c>
      <c r="B693">
        <v>507</v>
      </c>
      <c r="C693" t="s">
        <v>199</v>
      </c>
      <c r="D693" t="s">
        <v>200</v>
      </c>
      <c r="E693" t="s">
        <v>361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708</v>
      </c>
    </row>
    <row r="694" spans="1:38" x14ac:dyDescent="0.25">
      <c r="A694" t="s">
        <v>391</v>
      </c>
      <c r="B694">
        <v>504</v>
      </c>
      <c r="C694" t="s">
        <v>267</v>
      </c>
      <c r="D694" t="s">
        <v>252</v>
      </c>
      <c r="E694" t="s">
        <v>419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711</v>
      </c>
    </row>
    <row r="695" spans="1:38" x14ac:dyDescent="0.25">
      <c r="A695" t="s">
        <v>391</v>
      </c>
      <c r="B695">
        <v>501</v>
      </c>
      <c r="C695" t="s">
        <v>510</v>
      </c>
      <c r="D695" t="s">
        <v>511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714</v>
      </c>
    </row>
    <row r="696" spans="1:38" x14ac:dyDescent="0.25">
      <c r="A696" t="s">
        <v>391</v>
      </c>
      <c r="B696">
        <v>517</v>
      </c>
      <c r="C696" t="s">
        <v>695</v>
      </c>
      <c r="D696" t="s">
        <v>505</v>
      </c>
      <c r="E696" t="s">
        <v>439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678</v>
      </c>
    </row>
    <row r="697" spans="1:38" x14ac:dyDescent="0.25">
      <c r="A697" t="s">
        <v>391</v>
      </c>
      <c r="B697">
        <v>558</v>
      </c>
      <c r="C697" t="s">
        <v>940</v>
      </c>
      <c r="D697" t="s">
        <v>164</v>
      </c>
      <c r="E697" t="s">
        <v>367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798</v>
      </c>
    </row>
    <row r="698" spans="1:38" x14ac:dyDescent="0.25">
      <c r="A698" t="s">
        <v>391</v>
      </c>
      <c r="B698">
        <v>772</v>
      </c>
      <c r="C698" t="s">
        <v>482</v>
      </c>
      <c r="D698" t="s">
        <v>268</v>
      </c>
      <c r="E698" t="s">
        <v>382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564</v>
      </c>
    </row>
    <row r="699" spans="1:38" x14ac:dyDescent="0.25">
      <c r="A699" t="s">
        <v>392</v>
      </c>
      <c r="B699">
        <v>792</v>
      </c>
      <c r="C699" t="s">
        <v>981</v>
      </c>
      <c r="D699" t="s">
        <v>527</v>
      </c>
      <c r="E699" t="s">
        <v>741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584</v>
      </c>
    </row>
    <row r="700" spans="1:38" x14ac:dyDescent="0.25">
      <c r="A700" t="s">
        <v>391</v>
      </c>
      <c r="B700">
        <v>794</v>
      </c>
      <c r="C700" t="s">
        <v>669</v>
      </c>
      <c r="D700" t="s">
        <v>144</v>
      </c>
      <c r="E700" t="s">
        <v>367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582</v>
      </c>
    </row>
    <row r="701" spans="1:38" x14ac:dyDescent="0.25">
      <c r="A701" t="s">
        <v>391</v>
      </c>
      <c r="B701">
        <v>715</v>
      </c>
      <c r="C701" t="s">
        <v>960</v>
      </c>
      <c r="D701" t="s">
        <v>17</v>
      </c>
      <c r="E701" t="s">
        <v>380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500</v>
      </c>
    </row>
    <row r="702" spans="1:38" x14ac:dyDescent="0.25">
      <c r="A702" t="s">
        <v>391</v>
      </c>
      <c r="B702">
        <v>714</v>
      </c>
      <c r="C702" t="s">
        <v>236</v>
      </c>
      <c r="D702" t="s">
        <v>942</v>
      </c>
      <c r="E702" t="s">
        <v>943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501</v>
      </c>
    </row>
    <row r="703" spans="1:38" x14ac:dyDescent="0.25">
      <c r="A703" t="s">
        <v>391</v>
      </c>
      <c r="B703">
        <v>713</v>
      </c>
      <c r="C703" t="s">
        <v>944</v>
      </c>
      <c r="D703" t="s">
        <v>27</v>
      </c>
      <c r="E703" t="s">
        <v>945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502</v>
      </c>
    </row>
    <row r="704" spans="1:38" x14ac:dyDescent="0.25">
      <c r="A704" t="s">
        <v>391</v>
      </c>
      <c r="B704">
        <v>710</v>
      </c>
      <c r="C704" t="s">
        <v>946</v>
      </c>
      <c r="D704" t="s">
        <v>947</v>
      </c>
      <c r="E704" t="s">
        <v>948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505</v>
      </c>
    </row>
    <row r="705" spans="1:38" x14ac:dyDescent="0.25">
      <c r="A705" t="s">
        <v>391</v>
      </c>
      <c r="B705">
        <v>712</v>
      </c>
      <c r="C705" t="s">
        <v>1285</v>
      </c>
      <c r="D705" t="s">
        <v>1286</v>
      </c>
      <c r="E705" t="s">
        <v>368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503</v>
      </c>
    </row>
    <row r="706" spans="1:38" x14ac:dyDescent="0.25">
      <c r="A706" t="s">
        <v>391</v>
      </c>
      <c r="B706">
        <v>717</v>
      </c>
      <c r="C706" t="s">
        <v>347</v>
      </c>
      <c r="D706" t="s">
        <v>137</v>
      </c>
      <c r="E706" t="s">
        <v>380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516</v>
      </c>
    </row>
    <row r="707" spans="1:38" x14ac:dyDescent="0.25">
      <c r="A707" t="s">
        <v>391</v>
      </c>
      <c r="B707">
        <v>709</v>
      </c>
      <c r="C707" t="s">
        <v>1283</v>
      </c>
      <c r="D707" t="s">
        <v>1284</v>
      </c>
      <c r="E707" t="s">
        <v>450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507</v>
      </c>
    </row>
    <row r="708" spans="1:38" x14ac:dyDescent="0.25">
      <c r="A708" t="s">
        <v>391</v>
      </c>
      <c r="B708">
        <v>707</v>
      </c>
      <c r="C708" t="s">
        <v>949</v>
      </c>
      <c r="D708" t="s">
        <v>950</v>
      </c>
      <c r="E708" t="s">
        <v>367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508</v>
      </c>
    </row>
    <row r="709" spans="1:38" x14ac:dyDescent="0.25">
      <c r="A709" t="s">
        <v>391</v>
      </c>
      <c r="B709">
        <v>706</v>
      </c>
      <c r="C709" t="s">
        <v>243</v>
      </c>
      <c r="D709" t="s">
        <v>951</v>
      </c>
      <c r="E709" t="s">
        <v>368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509</v>
      </c>
    </row>
    <row r="710" spans="1:38" x14ac:dyDescent="0.25">
      <c r="A710" t="s">
        <v>391</v>
      </c>
      <c r="B710">
        <v>705</v>
      </c>
      <c r="C710" t="s">
        <v>644</v>
      </c>
      <c r="D710" t="s">
        <v>306</v>
      </c>
      <c r="E710" t="s">
        <v>357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510</v>
      </c>
    </row>
    <row r="711" spans="1:38" x14ac:dyDescent="0.25">
      <c r="A711" t="s">
        <v>391</v>
      </c>
      <c r="B711">
        <v>716</v>
      </c>
      <c r="C711" t="s">
        <v>36</v>
      </c>
      <c r="D711" t="s">
        <v>25</v>
      </c>
      <c r="E711" t="s">
        <v>566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499</v>
      </c>
    </row>
    <row r="712" spans="1:38" x14ac:dyDescent="0.25">
      <c r="A712" t="s">
        <v>391</v>
      </c>
      <c r="B712">
        <v>704</v>
      </c>
      <c r="C712" t="s">
        <v>1066</v>
      </c>
      <c r="D712" t="s">
        <v>1068</v>
      </c>
      <c r="E712" t="s">
        <v>367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511</v>
      </c>
    </row>
    <row r="713" spans="1:38" x14ac:dyDescent="0.25">
      <c r="A713" t="s">
        <v>391</v>
      </c>
      <c r="B713">
        <v>702</v>
      </c>
      <c r="C713" t="s">
        <v>1065</v>
      </c>
      <c r="D713" t="s">
        <v>157</v>
      </c>
      <c r="E713" t="s">
        <v>417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513</v>
      </c>
    </row>
    <row r="714" spans="1:38" x14ac:dyDescent="0.25">
      <c r="A714" t="s">
        <v>391</v>
      </c>
      <c r="B714">
        <v>701</v>
      </c>
      <c r="C714" t="s">
        <v>1315</v>
      </c>
      <c r="D714" t="s">
        <v>1316</v>
      </c>
      <c r="E714" t="s">
        <v>383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514</v>
      </c>
    </row>
    <row r="715" spans="1:38" x14ac:dyDescent="0.25">
      <c r="A715" t="s">
        <v>391</v>
      </c>
      <c r="B715">
        <v>680</v>
      </c>
      <c r="C715" t="s">
        <v>1059</v>
      </c>
      <c r="D715" t="s">
        <v>1282</v>
      </c>
      <c r="E715" t="s">
        <v>367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496</v>
      </c>
    </row>
    <row r="716" spans="1:38" x14ac:dyDescent="0.25">
      <c r="A716" t="s">
        <v>391</v>
      </c>
      <c r="B716">
        <v>698</v>
      </c>
      <c r="C716" t="s">
        <v>704</v>
      </c>
      <c r="D716" t="s">
        <v>952</v>
      </c>
      <c r="E716" t="s">
        <v>367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497</v>
      </c>
    </row>
    <row r="717" spans="1:38" x14ac:dyDescent="0.25">
      <c r="A717" t="s">
        <v>391</v>
      </c>
      <c r="B717">
        <v>679</v>
      </c>
      <c r="C717" t="s">
        <v>953</v>
      </c>
      <c r="D717" t="s">
        <v>954</v>
      </c>
      <c r="E717" t="s">
        <v>955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517</v>
      </c>
    </row>
    <row r="718" spans="1:38" x14ac:dyDescent="0.25">
      <c r="A718" t="s">
        <v>391</v>
      </c>
      <c r="B718">
        <v>658</v>
      </c>
      <c r="C718" t="s">
        <v>1064</v>
      </c>
      <c r="D718" t="s">
        <v>59</v>
      </c>
      <c r="E718" t="s">
        <v>363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537</v>
      </c>
    </row>
    <row r="719" spans="1:38" x14ac:dyDescent="0.25">
      <c r="A719" t="s">
        <v>391</v>
      </c>
      <c r="B719">
        <v>656</v>
      </c>
      <c r="C719" t="s">
        <v>1062</v>
      </c>
      <c r="D719" t="s">
        <v>1063</v>
      </c>
      <c r="E719" t="s">
        <v>360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519</v>
      </c>
    </row>
    <row r="720" spans="1:38" x14ac:dyDescent="0.25">
      <c r="A720" t="s">
        <v>391</v>
      </c>
      <c r="B720">
        <v>651</v>
      </c>
      <c r="C720" t="s">
        <v>1061</v>
      </c>
      <c r="D720" t="s">
        <v>76</v>
      </c>
      <c r="E720" t="s">
        <v>363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524</v>
      </c>
    </row>
    <row r="721" spans="1:38" x14ac:dyDescent="0.25">
      <c r="A721" t="s">
        <v>711</v>
      </c>
      <c r="B721">
        <v>650</v>
      </c>
      <c r="C721" t="s">
        <v>956</v>
      </c>
      <c r="D721" t="s">
        <v>957</v>
      </c>
      <c r="E721" t="s">
        <v>958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525</v>
      </c>
    </row>
    <row r="722" spans="1:38" x14ac:dyDescent="0.25">
      <c r="A722" t="s">
        <v>391</v>
      </c>
      <c r="B722">
        <v>657</v>
      </c>
      <c r="C722" t="s">
        <v>1059</v>
      </c>
      <c r="D722" t="s">
        <v>1060</v>
      </c>
      <c r="E722" t="s">
        <v>367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526</v>
      </c>
    </row>
    <row r="723" spans="1:38" x14ac:dyDescent="0.25">
      <c r="A723" t="s">
        <v>391</v>
      </c>
      <c r="B723">
        <v>703</v>
      </c>
      <c r="C723" t="s">
        <v>305</v>
      </c>
      <c r="D723" t="s">
        <v>683</v>
      </c>
      <c r="E723" t="s">
        <v>359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512</v>
      </c>
    </row>
    <row r="724" spans="1:38" x14ac:dyDescent="0.25">
      <c r="A724" t="s">
        <v>392</v>
      </c>
      <c r="B724">
        <v>700</v>
      </c>
      <c r="C724" t="s">
        <v>978</v>
      </c>
      <c r="D724" t="s">
        <v>649</v>
      </c>
      <c r="E724" t="s">
        <v>367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498</v>
      </c>
    </row>
    <row r="725" spans="1:38" x14ac:dyDescent="0.25">
      <c r="A725" t="s">
        <v>391</v>
      </c>
      <c r="B725">
        <v>708</v>
      </c>
      <c r="C725" t="s">
        <v>37</v>
      </c>
      <c r="D725" t="s">
        <v>151</v>
      </c>
      <c r="E725" t="s">
        <v>372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515</v>
      </c>
    </row>
    <row r="726" spans="1:38" x14ac:dyDescent="0.25">
      <c r="A726" t="s">
        <v>391</v>
      </c>
      <c r="B726">
        <v>681</v>
      </c>
      <c r="C726" t="s">
        <v>287</v>
      </c>
      <c r="D726" t="s">
        <v>1069</v>
      </c>
      <c r="E726" t="s">
        <v>923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494</v>
      </c>
    </row>
    <row r="727" spans="1:38" x14ac:dyDescent="0.25">
      <c r="A727" t="s">
        <v>391</v>
      </c>
      <c r="B727">
        <v>653</v>
      </c>
      <c r="C727" t="s">
        <v>1095</v>
      </c>
      <c r="D727" t="s">
        <v>1096</v>
      </c>
      <c r="E727" t="s">
        <v>368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522</v>
      </c>
    </row>
    <row r="728" spans="1:38" x14ac:dyDescent="0.25">
      <c r="A728" t="s">
        <v>391</v>
      </c>
      <c r="B728">
        <v>654</v>
      </c>
      <c r="C728" t="s">
        <v>1094</v>
      </c>
      <c r="D728" t="s">
        <v>79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521</v>
      </c>
    </row>
    <row r="729" spans="1:38" x14ac:dyDescent="0.25">
      <c r="A729" t="s">
        <v>391</v>
      </c>
      <c r="B729">
        <v>655</v>
      </c>
      <c r="C729" t="s">
        <v>1093</v>
      </c>
      <c r="D729" t="s">
        <v>114</v>
      </c>
      <c r="E729" t="s">
        <v>360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520</v>
      </c>
    </row>
    <row r="730" spans="1:38" x14ac:dyDescent="0.25">
      <c r="A730" t="s">
        <v>391</v>
      </c>
      <c r="B730">
        <v>711</v>
      </c>
      <c r="C730" t="s">
        <v>678</v>
      </c>
      <c r="D730" t="s">
        <v>679</v>
      </c>
      <c r="E730" t="s">
        <v>363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504</v>
      </c>
    </row>
    <row r="731" spans="1:38" x14ac:dyDescent="0.25">
      <c r="A731" t="s">
        <v>392</v>
      </c>
      <c r="B731">
        <v>699</v>
      </c>
      <c r="C731" t="s">
        <v>1082</v>
      </c>
      <c r="D731" t="s">
        <v>40</v>
      </c>
      <c r="E731" t="s">
        <v>373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506</v>
      </c>
    </row>
    <row r="732" spans="1:38" x14ac:dyDescent="0.25">
      <c r="A732" t="s">
        <v>392</v>
      </c>
      <c r="B732">
        <v>688</v>
      </c>
      <c r="C732" t="s">
        <v>1080</v>
      </c>
      <c r="D732" t="s">
        <v>1081</v>
      </c>
      <c r="E732" t="s">
        <v>363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495</v>
      </c>
    </row>
    <row r="733" spans="1:38" x14ac:dyDescent="0.25">
      <c r="A733" t="s">
        <v>391</v>
      </c>
      <c r="B733">
        <v>686</v>
      </c>
      <c r="C733" t="s">
        <v>335</v>
      </c>
      <c r="D733" t="s">
        <v>99</v>
      </c>
      <c r="E733" t="s">
        <v>367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489</v>
      </c>
    </row>
    <row r="734" spans="1:38" x14ac:dyDescent="0.25">
      <c r="A734" t="s">
        <v>391</v>
      </c>
      <c r="B734">
        <v>687</v>
      </c>
      <c r="C734" t="s">
        <v>961</v>
      </c>
      <c r="D734" t="s">
        <v>962</v>
      </c>
      <c r="E734" t="s">
        <v>364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488</v>
      </c>
    </row>
    <row r="735" spans="1:38" x14ac:dyDescent="0.25">
      <c r="A735" t="s">
        <v>391</v>
      </c>
      <c r="B735">
        <v>689</v>
      </c>
      <c r="C735" t="s">
        <v>1073</v>
      </c>
      <c r="D735" t="s">
        <v>1074</v>
      </c>
      <c r="E735" t="s">
        <v>450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487</v>
      </c>
    </row>
    <row r="736" spans="1:38" x14ac:dyDescent="0.25">
      <c r="A736" t="s">
        <v>391</v>
      </c>
      <c r="B736">
        <v>697</v>
      </c>
      <c r="C736" t="s">
        <v>26</v>
      </c>
      <c r="D736" t="s">
        <v>1072</v>
      </c>
      <c r="E736" t="s">
        <v>369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486</v>
      </c>
    </row>
    <row r="737" spans="1:38" x14ac:dyDescent="0.25">
      <c r="A737" t="s">
        <v>391</v>
      </c>
      <c r="B737">
        <v>690</v>
      </c>
      <c r="C737" t="s">
        <v>472</v>
      </c>
      <c r="D737" t="s">
        <v>114</v>
      </c>
      <c r="E737" t="s">
        <v>1287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485</v>
      </c>
    </row>
    <row r="738" spans="1:38" x14ac:dyDescent="0.25">
      <c r="A738" t="s">
        <v>391</v>
      </c>
      <c r="B738">
        <v>691</v>
      </c>
      <c r="C738" t="s">
        <v>963</v>
      </c>
      <c r="D738" t="s">
        <v>964</v>
      </c>
      <c r="E738" t="s">
        <v>380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484</v>
      </c>
    </row>
    <row r="739" spans="1:38" x14ac:dyDescent="0.25">
      <c r="A739" t="s">
        <v>392</v>
      </c>
      <c r="B739">
        <v>692</v>
      </c>
      <c r="C739" t="s">
        <v>448</v>
      </c>
      <c r="D739" t="s">
        <v>220</v>
      </c>
      <c r="E739" t="s">
        <v>421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483</v>
      </c>
    </row>
    <row r="740" spans="1:38" x14ac:dyDescent="0.25">
      <c r="A740" t="s">
        <v>392</v>
      </c>
      <c r="B740">
        <v>693</v>
      </c>
      <c r="C740" t="s">
        <v>701</v>
      </c>
      <c r="D740" t="s">
        <v>965</v>
      </c>
      <c r="E740" t="s">
        <v>382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482</v>
      </c>
    </row>
    <row r="741" spans="1:38" x14ac:dyDescent="0.25">
      <c r="A741" t="s">
        <v>392</v>
      </c>
      <c r="B741">
        <v>694</v>
      </c>
      <c r="C741" t="s">
        <v>966</v>
      </c>
      <c r="D741" t="s">
        <v>967</v>
      </c>
      <c r="E741" t="s">
        <v>373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481</v>
      </c>
    </row>
    <row r="742" spans="1:38" x14ac:dyDescent="0.25">
      <c r="A742" t="s">
        <v>391</v>
      </c>
      <c r="B742">
        <v>695</v>
      </c>
      <c r="C742" t="s">
        <v>156</v>
      </c>
      <c r="D742" t="s">
        <v>153</v>
      </c>
      <c r="E742" t="s">
        <v>357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480</v>
      </c>
    </row>
    <row r="743" spans="1:38" x14ac:dyDescent="0.25">
      <c r="A743" t="s">
        <v>391</v>
      </c>
      <c r="B743">
        <v>696</v>
      </c>
      <c r="C743" t="s">
        <v>968</v>
      </c>
      <c r="D743" t="s">
        <v>77</v>
      </c>
      <c r="E743" t="s">
        <v>969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479</v>
      </c>
    </row>
    <row r="744" spans="1:38" x14ac:dyDescent="0.25">
      <c r="A744" t="s">
        <v>391</v>
      </c>
      <c r="B744">
        <v>479</v>
      </c>
      <c r="C744" t="s">
        <v>1071</v>
      </c>
      <c r="D744" t="s">
        <v>64</v>
      </c>
      <c r="E744" t="s">
        <v>363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695</v>
      </c>
    </row>
    <row r="745" spans="1:38" x14ac:dyDescent="0.25">
      <c r="A745" t="s">
        <v>391</v>
      </c>
      <c r="B745">
        <v>638</v>
      </c>
      <c r="C745" t="s">
        <v>662</v>
      </c>
      <c r="D745" t="s">
        <v>505</v>
      </c>
      <c r="E745" t="s">
        <v>367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718</v>
      </c>
    </row>
    <row r="746" spans="1:38" x14ac:dyDescent="0.25">
      <c r="A746" t="s">
        <v>391</v>
      </c>
      <c r="B746">
        <v>685</v>
      </c>
      <c r="C746" t="s">
        <v>973</v>
      </c>
      <c r="D746" t="s">
        <v>974</v>
      </c>
      <c r="E746" t="s">
        <v>367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490</v>
      </c>
    </row>
    <row r="747" spans="1:38" x14ac:dyDescent="0.25">
      <c r="A747" t="s">
        <v>391</v>
      </c>
      <c r="B747">
        <v>684</v>
      </c>
      <c r="C747" t="s">
        <v>1070</v>
      </c>
      <c r="D747" t="s">
        <v>207</v>
      </c>
      <c r="E747" t="s">
        <v>379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491</v>
      </c>
    </row>
    <row r="748" spans="1:38" x14ac:dyDescent="0.25">
      <c r="A748" t="s">
        <v>391</v>
      </c>
      <c r="B748">
        <v>683</v>
      </c>
      <c r="C748" t="s">
        <v>917</v>
      </c>
      <c r="D748" t="s">
        <v>975</v>
      </c>
      <c r="E748" t="s">
        <v>367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492</v>
      </c>
    </row>
    <row r="749" spans="1:38" x14ac:dyDescent="0.25">
      <c r="A749" t="s">
        <v>391</v>
      </c>
      <c r="B749">
        <v>682</v>
      </c>
      <c r="C749" t="s">
        <v>976</v>
      </c>
      <c r="D749" t="s">
        <v>977</v>
      </c>
      <c r="E749" t="s">
        <v>362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493</v>
      </c>
    </row>
    <row r="750" spans="1:38" x14ac:dyDescent="0.25">
      <c r="A750" t="s">
        <v>391</v>
      </c>
      <c r="B750">
        <v>649</v>
      </c>
      <c r="C750" t="s">
        <v>502</v>
      </c>
      <c r="D750" t="s">
        <v>144</v>
      </c>
      <c r="E750" t="s">
        <v>361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527</v>
      </c>
    </row>
    <row r="751" spans="1:38" x14ac:dyDescent="0.25">
      <c r="A751" t="s">
        <v>391</v>
      </c>
      <c r="B751">
        <v>647</v>
      </c>
      <c r="C751" t="s">
        <v>1058</v>
      </c>
      <c r="D751" t="s">
        <v>207</v>
      </c>
      <c r="E751" t="s">
        <v>370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528</v>
      </c>
    </row>
    <row r="752" spans="1:38" x14ac:dyDescent="0.25">
      <c r="A752" t="s">
        <v>391</v>
      </c>
      <c r="B752">
        <v>646</v>
      </c>
      <c r="C752" t="s">
        <v>448</v>
      </c>
      <c r="D752" t="s">
        <v>449</v>
      </c>
      <c r="E752" t="s">
        <v>421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529</v>
      </c>
    </row>
    <row r="753" spans="1:38" x14ac:dyDescent="0.25">
      <c r="A753" t="s">
        <v>391</v>
      </c>
      <c r="B753">
        <v>645</v>
      </c>
      <c r="C753" t="s">
        <v>610</v>
      </c>
      <c r="D753" t="s">
        <v>625</v>
      </c>
      <c r="E753" t="s">
        <v>367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530</v>
      </c>
    </row>
    <row r="754" spans="1:38" x14ac:dyDescent="0.25">
      <c r="A754" t="s">
        <v>392</v>
      </c>
      <c r="B754">
        <v>720</v>
      </c>
      <c r="C754" t="s">
        <v>995</v>
      </c>
      <c r="D754" t="s">
        <v>996</v>
      </c>
      <c r="E754" t="s">
        <v>364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558</v>
      </c>
    </row>
    <row r="755" spans="1:38" x14ac:dyDescent="0.25">
      <c r="A755" t="s">
        <v>391</v>
      </c>
      <c r="B755">
        <v>776</v>
      </c>
      <c r="C755" t="s">
        <v>261</v>
      </c>
      <c r="D755" t="s">
        <v>183</v>
      </c>
      <c r="E755" t="s">
        <v>388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560</v>
      </c>
    </row>
    <row r="756" spans="1:38" x14ac:dyDescent="0.25">
      <c r="A756" t="s">
        <v>391</v>
      </c>
      <c r="B756">
        <v>775</v>
      </c>
      <c r="C756" t="s">
        <v>312</v>
      </c>
      <c r="D756" t="s">
        <v>111</v>
      </c>
      <c r="E756" t="s">
        <v>367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561</v>
      </c>
    </row>
    <row r="757" spans="1:38" x14ac:dyDescent="0.25">
      <c r="A757" t="s">
        <v>391</v>
      </c>
      <c r="B757">
        <v>771</v>
      </c>
      <c r="C757" t="s">
        <v>1261</v>
      </c>
      <c r="D757" t="s">
        <v>133</v>
      </c>
      <c r="E757" t="s">
        <v>358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565</v>
      </c>
    </row>
    <row r="758" spans="1:38" x14ac:dyDescent="0.25">
      <c r="A758" t="s">
        <v>392</v>
      </c>
      <c r="B758">
        <v>774</v>
      </c>
      <c r="C758" t="s">
        <v>1262</v>
      </c>
      <c r="D758" t="s">
        <v>1263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562</v>
      </c>
    </row>
    <row r="759" spans="1:38" x14ac:dyDescent="0.25">
      <c r="A759" t="s">
        <v>392</v>
      </c>
      <c r="B759">
        <v>773</v>
      </c>
      <c r="C759" t="s">
        <v>1259</v>
      </c>
      <c r="D759" t="s">
        <v>1260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563</v>
      </c>
    </row>
    <row r="760" spans="1:38" x14ac:dyDescent="0.25">
      <c r="A760" t="s">
        <v>392</v>
      </c>
      <c r="B760">
        <v>770</v>
      </c>
      <c r="C760" t="s">
        <v>543</v>
      </c>
      <c r="D760" t="s">
        <v>529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567</v>
      </c>
    </row>
    <row r="761" spans="1:38" x14ac:dyDescent="0.25">
      <c r="A761" t="s">
        <v>392</v>
      </c>
      <c r="B761">
        <v>777</v>
      </c>
      <c r="C761" t="s">
        <v>269</v>
      </c>
      <c r="D761" t="s">
        <v>446</v>
      </c>
      <c r="E761" t="s">
        <v>417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559</v>
      </c>
    </row>
    <row r="762" spans="1:38" x14ac:dyDescent="0.25">
      <c r="A762" t="s">
        <v>392</v>
      </c>
      <c r="B762">
        <v>769</v>
      </c>
      <c r="C762" t="s">
        <v>998</v>
      </c>
      <c r="D762" t="s">
        <v>999</v>
      </c>
      <c r="E762" t="s">
        <v>1000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575</v>
      </c>
    </row>
    <row r="763" spans="1:38" x14ac:dyDescent="0.25">
      <c r="A763" t="s">
        <v>392</v>
      </c>
      <c r="B763">
        <v>767</v>
      </c>
      <c r="C763" t="s">
        <v>578</v>
      </c>
      <c r="D763" t="s">
        <v>997</v>
      </c>
      <c r="E763" t="s">
        <v>579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569</v>
      </c>
    </row>
    <row r="764" spans="1:38" x14ac:dyDescent="0.25">
      <c r="A764" t="s">
        <v>392</v>
      </c>
      <c r="B764">
        <v>766</v>
      </c>
      <c r="C764" t="s">
        <v>335</v>
      </c>
      <c r="D764" t="s">
        <v>985</v>
      </c>
      <c r="E764" t="s">
        <v>367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570</v>
      </c>
    </row>
    <row r="765" spans="1:38" x14ac:dyDescent="0.25">
      <c r="A765" t="s">
        <v>711</v>
      </c>
      <c r="B765">
        <v>765</v>
      </c>
      <c r="C765" t="s">
        <v>1036</v>
      </c>
      <c r="D765" t="s">
        <v>1037</v>
      </c>
      <c r="E765" t="s">
        <v>1038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571</v>
      </c>
    </row>
    <row r="766" spans="1:38" x14ac:dyDescent="0.25">
      <c r="A766" t="s">
        <v>391</v>
      </c>
      <c r="B766">
        <v>764</v>
      </c>
      <c r="C766" t="s">
        <v>471</v>
      </c>
      <c r="D766" t="s">
        <v>181</v>
      </c>
      <c r="E766" t="s">
        <v>362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572</v>
      </c>
    </row>
    <row r="767" spans="1:38" x14ac:dyDescent="0.25">
      <c r="A767" t="s">
        <v>392</v>
      </c>
      <c r="B767">
        <v>763</v>
      </c>
      <c r="C767" t="s">
        <v>1071</v>
      </c>
      <c r="D767" t="s">
        <v>1236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573</v>
      </c>
    </row>
    <row r="768" spans="1:38" x14ac:dyDescent="0.25">
      <c r="A768" t="s">
        <v>391</v>
      </c>
      <c r="B768">
        <v>762</v>
      </c>
      <c r="C768" t="s">
        <v>204</v>
      </c>
      <c r="D768" t="s">
        <v>205</v>
      </c>
      <c r="E768" t="s">
        <v>368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574</v>
      </c>
    </row>
    <row r="769" spans="1:38" x14ac:dyDescent="0.25">
      <c r="A769" t="s">
        <v>391</v>
      </c>
      <c r="B769">
        <v>761</v>
      </c>
      <c r="C769" t="s">
        <v>584</v>
      </c>
      <c r="D769" t="s">
        <v>99</v>
      </c>
      <c r="E769" t="s">
        <v>357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576</v>
      </c>
    </row>
    <row r="770" spans="1:38" x14ac:dyDescent="0.25">
      <c r="A770" t="s">
        <v>392</v>
      </c>
      <c r="B770">
        <v>768</v>
      </c>
      <c r="C770" t="s">
        <v>1032</v>
      </c>
      <c r="D770" t="s">
        <v>1033</v>
      </c>
      <c r="E770" t="s">
        <v>417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568</v>
      </c>
    </row>
    <row r="771" spans="1:38" x14ac:dyDescent="0.25">
      <c r="A771" t="s">
        <v>391</v>
      </c>
      <c r="B771">
        <v>778</v>
      </c>
      <c r="C771" t="s">
        <v>93</v>
      </c>
      <c r="D771" t="s">
        <v>979</v>
      </c>
      <c r="E771" t="s">
        <v>357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566</v>
      </c>
    </row>
    <row r="772" spans="1:38" x14ac:dyDescent="0.25">
      <c r="A772" t="s">
        <v>392</v>
      </c>
      <c r="B772">
        <v>779</v>
      </c>
      <c r="C772" t="s">
        <v>20</v>
      </c>
      <c r="D772" t="s">
        <v>1031</v>
      </c>
      <c r="E772" t="s">
        <v>357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577</v>
      </c>
    </row>
    <row r="773" spans="1:38" x14ac:dyDescent="0.25">
      <c r="A773" t="s">
        <v>392</v>
      </c>
      <c r="B773">
        <v>780</v>
      </c>
      <c r="C773" t="s">
        <v>267</v>
      </c>
      <c r="D773" t="s">
        <v>514</v>
      </c>
      <c r="E773" t="s">
        <v>980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1</v>
      </c>
      <c r="AJ773">
        <v>0</v>
      </c>
      <c r="AK773">
        <v>0</v>
      </c>
      <c r="AL773">
        <v>586</v>
      </c>
    </row>
    <row r="774" spans="1:38" x14ac:dyDescent="0.25">
      <c r="A774" t="s">
        <v>392</v>
      </c>
      <c r="B774">
        <v>797</v>
      </c>
      <c r="C774" t="s">
        <v>187</v>
      </c>
      <c r="D774" t="s">
        <v>620</v>
      </c>
      <c r="E774" t="s">
        <v>367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579</v>
      </c>
    </row>
    <row r="775" spans="1:38" x14ac:dyDescent="0.25">
      <c r="A775" t="s">
        <v>391</v>
      </c>
      <c r="B775">
        <v>796</v>
      </c>
      <c r="C775" t="s">
        <v>20</v>
      </c>
      <c r="D775" t="s">
        <v>959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580</v>
      </c>
    </row>
    <row r="776" spans="1:38" x14ac:dyDescent="0.25">
      <c r="A776" t="s">
        <v>391</v>
      </c>
      <c r="B776">
        <v>795</v>
      </c>
      <c r="C776" t="s">
        <v>215</v>
      </c>
      <c r="D776" t="s">
        <v>111</v>
      </c>
      <c r="E776" t="s">
        <v>379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581</v>
      </c>
    </row>
    <row r="777" spans="1:38" x14ac:dyDescent="0.25">
      <c r="A777" t="s">
        <v>391</v>
      </c>
      <c r="B777">
        <v>719</v>
      </c>
      <c r="C777" t="s">
        <v>694</v>
      </c>
      <c r="D777" t="s">
        <v>221</v>
      </c>
      <c r="E777" t="s">
        <v>357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636</v>
      </c>
    </row>
    <row r="778" spans="1:38" x14ac:dyDescent="0.25">
      <c r="A778" t="s">
        <v>391</v>
      </c>
      <c r="B778">
        <v>793</v>
      </c>
      <c r="C778" t="s">
        <v>561</v>
      </c>
      <c r="D778" t="s">
        <v>562</v>
      </c>
      <c r="E778" t="s">
        <v>357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583</v>
      </c>
    </row>
    <row r="779" spans="1:38" x14ac:dyDescent="0.25">
      <c r="A779" t="s">
        <v>391</v>
      </c>
      <c r="B779">
        <v>718</v>
      </c>
      <c r="C779" t="s">
        <v>175</v>
      </c>
      <c r="D779" t="s">
        <v>696</v>
      </c>
      <c r="E779" t="s">
        <v>367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556</v>
      </c>
    </row>
    <row r="780" spans="1:38" x14ac:dyDescent="0.25">
      <c r="A780" t="s">
        <v>391</v>
      </c>
      <c r="B780">
        <v>661</v>
      </c>
      <c r="C780" t="s">
        <v>994</v>
      </c>
      <c r="D780" t="s">
        <v>212</v>
      </c>
      <c r="E780" t="s">
        <v>417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554</v>
      </c>
    </row>
    <row r="781" spans="1:38" x14ac:dyDescent="0.25">
      <c r="A781" t="s">
        <v>391</v>
      </c>
      <c r="B781">
        <v>644</v>
      </c>
      <c r="C781" t="s">
        <v>646</v>
      </c>
      <c r="D781" t="s">
        <v>647</v>
      </c>
      <c r="E781" t="s">
        <v>367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531</v>
      </c>
    </row>
    <row r="782" spans="1:38" x14ac:dyDescent="0.25">
      <c r="A782" t="s">
        <v>392</v>
      </c>
      <c r="B782">
        <v>643</v>
      </c>
      <c r="C782" t="s">
        <v>1055</v>
      </c>
      <c r="D782" t="s">
        <v>634</v>
      </c>
      <c r="E782" t="s">
        <v>367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532</v>
      </c>
    </row>
    <row r="783" spans="1:38" x14ac:dyDescent="0.25">
      <c r="A783" t="s">
        <v>391</v>
      </c>
      <c r="B783">
        <v>642</v>
      </c>
      <c r="C783" t="s">
        <v>1056</v>
      </c>
      <c r="D783" t="s">
        <v>1057</v>
      </c>
      <c r="E783" t="s">
        <v>367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533</v>
      </c>
    </row>
    <row r="784" spans="1:38" x14ac:dyDescent="0.25">
      <c r="A784" t="s">
        <v>391</v>
      </c>
      <c r="B784">
        <v>641</v>
      </c>
      <c r="C784" t="s">
        <v>1053</v>
      </c>
      <c r="D784" t="s">
        <v>1054</v>
      </c>
      <c r="E784" t="s">
        <v>367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534</v>
      </c>
    </row>
    <row r="785" spans="1:38" x14ac:dyDescent="0.25">
      <c r="A785" t="s">
        <v>391</v>
      </c>
      <c r="B785">
        <v>648</v>
      </c>
      <c r="C785" t="s">
        <v>1050</v>
      </c>
      <c r="D785" t="s">
        <v>665</v>
      </c>
      <c r="E785" t="s">
        <v>357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535</v>
      </c>
    </row>
    <row r="786" spans="1:38" x14ac:dyDescent="0.25">
      <c r="A786" t="s">
        <v>391</v>
      </c>
      <c r="B786">
        <v>668</v>
      </c>
      <c r="C786" t="s">
        <v>1048</v>
      </c>
      <c r="D786" t="s">
        <v>769</v>
      </c>
      <c r="E786" t="s">
        <v>1049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555</v>
      </c>
    </row>
    <row r="787" spans="1:38" x14ac:dyDescent="0.25">
      <c r="A787" t="s">
        <v>391</v>
      </c>
      <c r="B787">
        <v>659</v>
      </c>
      <c r="C787" t="s">
        <v>218</v>
      </c>
      <c r="D787" t="s">
        <v>715</v>
      </c>
      <c r="E787" t="s">
        <v>417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546</v>
      </c>
    </row>
    <row r="788" spans="1:38" x14ac:dyDescent="0.25">
      <c r="A788" t="s">
        <v>391</v>
      </c>
      <c r="B788">
        <v>660</v>
      </c>
      <c r="C788" t="s">
        <v>1046</v>
      </c>
      <c r="D788" t="s">
        <v>1047</v>
      </c>
      <c r="E788" t="s">
        <v>370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538</v>
      </c>
    </row>
    <row r="789" spans="1:38" x14ac:dyDescent="0.25">
      <c r="A789" t="s">
        <v>391</v>
      </c>
      <c r="B789">
        <v>676</v>
      </c>
      <c r="C789" t="s">
        <v>621</v>
      </c>
      <c r="D789" t="s">
        <v>622</v>
      </c>
      <c r="E789" t="s">
        <v>362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539</v>
      </c>
    </row>
    <row r="790" spans="1:38" x14ac:dyDescent="0.25">
      <c r="A790" t="s">
        <v>711</v>
      </c>
      <c r="B790">
        <v>675</v>
      </c>
      <c r="C790" t="s">
        <v>1306</v>
      </c>
      <c r="D790" t="s">
        <v>1307</v>
      </c>
      <c r="E790" t="s">
        <v>367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540</v>
      </c>
    </row>
    <row r="791" spans="1:38" x14ac:dyDescent="0.25">
      <c r="A791" t="s">
        <v>391</v>
      </c>
      <c r="B791">
        <v>674</v>
      </c>
      <c r="C791" t="s">
        <v>1207</v>
      </c>
      <c r="D791" t="s">
        <v>1281</v>
      </c>
      <c r="E791" t="s">
        <v>382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541</v>
      </c>
    </row>
    <row r="792" spans="1:38" x14ac:dyDescent="0.25">
      <c r="A792" t="s">
        <v>391</v>
      </c>
      <c r="B792">
        <v>673</v>
      </c>
      <c r="C792" t="s">
        <v>420</v>
      </c>
      <c r="D792" t="s">
        <v>989</v>
      </c>
      <c r="E792" t="s">
        <v>367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542</v>
      </c>
    </row>
    <row r="793" spans="1:38" x14ac:dyDescent="0.25">
      <c r="A793" t="s">
        <v>391</v>
      </c>
      <c r="B793">
        <v>672</v>
      </c>
      <c r="C793" t="s">
        <v>250</v>
      </c>
      <c r="D793" t="s">
        <v>208</v>
      </c>
      <c r="E793" t="s">
        <v>358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543</v>
      </c>
    </row>
    <row r="794" spans="1:38" x14ac:dyDescent="0.25">
      <c r="A794" t="s">
        <v>391</v>
      </c>
      <c r="B794">
        <v>671</v>
      </c>
      <c r="C794" t="s">
        <v>210</v>
      </c>
      <c r="D794" t="s">
        <v>137</v>
      </c>
      <c r="E794" t="s">
        <v>367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544</v>
      </c>
    </row>
    <row r="795" spans="1:38" x14ac:dyDescent="0.25">
      <c r="A795" t="s">
        <v>391</v>
      </c>
      <c r="B795">
        <v>670</v>
      </c>
      <c r="C795" t="s">
        <v>642</v>
      </c>
      <c r="D795" t="s">
        <v>643</v>
      </c>
      <c r="E795" t="s">
        <v>363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545</v>
      </c>
    </row>
    <row r="796" spans="1:38" x14ac:dyDescent="0.25">
      <c r="A796" t="s">
        <v>391</v>
      </c>
      <c r="B796">
        <v>677</v>
      </c>
      <c r="C796" t="s">
        <v>1044</v>
      </c>
      <c r="D796" t="s">
        <v>278</v>
      </c>
      <c r="E796" t="s">
        <v>1045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518</v>
      </c>
    </row>
    <row r="797" spans="1:38" x14ac:dyDescent="0.25">
      <c r="A797" t="s">
        <v>391</v>
      </c>
      <c r="B797">
        <v>669</v>
      </c>
      <c r="C797" t="s">
        <v>481</v>
      </c>
      <c r="D797" t="s">
        <v>126</v>
      </c>
      <c r="E797" t="s">
        <v>363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547</v>
      </c>
    </row>
    <row r="798" spans="1:38" x14ac:dyDescent="0.25">
      <c r="A798" t="s">
        <v>391</v>
      </c>
      <c r="B798">
        <v>667</v>
      </c>
      <c r="C798" t="s">
        <v>1041</v>
      </c>
      <c r="D798" t="s">
        <v>1042</v>
      </c>
      <c r="E798" t="s">
        <v>367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548</v>
      </c>
    </row>
    <row r="799" spans="1:38" x14ac:dyDescent="0.25">
      <c r="A799" t="s">
        <v>391</v>
      </c>
      <c r="B799">
        <v>666</v>
      </c>
      <c r="C799" t="s">
        <v>82</v>
      </c>
      <c r="D799" t="s">
        <v>990</v>
      </c>
      <c r="E799" t="s">
        <v>359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549</v>
      </c>
    </row>
    <row r="800" spans="1:38" x14ac:dyDescent="0.25">
      <c r="A800" t="s">
        <v>391</v>
      </c>
      <c r="B800">
        <v>665</v>
      </c>
      <c r="C800" t="s">
        <v>1279</v>
      </c>
      <c r="D800" t="s">
        <v>1280</v>
      </c>
      <c r="E800" t="s">
        <v>373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550</v>
      </c>
    </row>
    <row r="801" spans="1:38" x14ac:dyDescent="0.25">
      <c r="A801" t="s">
        <v>391</v>
      </c>
      <c r="B801">
        <v>664</v>
      </c>
      <c r="C801" t="s">
        <v>991</v>
      </c>
      <c r="D801" t="s">
        <v>992</v>
      </c>
      <c r="E801" t="s">
        <v>682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551</v>
      </c>
    </row>
    <row r="802" spans="1:38" x14ac:dyDescent="0.25">
      <c r="A802" t="s">
        <v>391</v>
      </c>
      <c r="B802">
        <v>663</v>
      </c>
      <c r="C802" t="s">
        <v>20</v>
      </c>
      <c r="D802" t="s">
        <v>19</v>
      </c>
      <c r="E802" t="s">
        <v>367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552</v>
      </c>
    </row>
    <row r="803" spans="1:38" x14ac:dyDescent="0.25">
      <c r="A803" t="s">
        <v>391</v>
      </c>
      <c r="B803">
        <v>662</v>
      </c>
      <c r="C803" t="s">
        <v>993</v>
      </c>
      <c r="D803" t="s">
        <v>661</v>
      </c>
      <c r="E803" t="s">
        <v>359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553</v>
      </c>
    </row>
    <row r="804" spans="1:38" x14ac:dyDescent="0.25">
      <c r="A804" t="s">
        <v>391</v>
      </c>
      <c r="B804">
        <v>678</v>
      </c>
      <c r="C804" t="s">
        <v>106</v>
      </c>
      <c r="D804" t="s">
        <v>24</v>
      </c>
      <c r="E804" t="s">
        <v>367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536</v>
      </c>
    </row>
    <row r="805" spans="1:38" x14ac:dyDescent="0.25">
      <c r="A805" t="s">
        <v>391</v>
      </c>
      <c r="B805">
        <v>582</v>
      </c>
      <c r="C805" t="s">
        <v>884</v>
      </c>
      <c r="D805" t="s">
        <v>205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795</v>
      </c>
    </row>
    <row r="806" spans="1:38" x14ac:dyDescent="0.25"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38" x14ac:dyDescent="0.25"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38" x14ac:dyDescent="0.25"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38" x14ac:dyDescent="0.25"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38" x14ac:dyDescent="0.25"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38" x14ac:dyDescent="0.25"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38" x14ac:dyDescent="0.25"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38" x14ac:dyDescent="0.25"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38" x14ac:dyDescent="0.25"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38" x14ac:dyDescent="0.25"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38" x14ac:dyDescent="0.25"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2:27" x14ac:dyDescent="0.25"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2:27" x14ac:dyDescent="0.25"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2:27" x14ac:dyDescent="0.25"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2:27" x14ac:dyDescent="0.25"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2:27" x14ac:dyDescent="0.25"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2:27" x14ac:dyDescent="0.25">
      <c r="B822" s="10"/>
      <c r="C822" s="10"/>
      <c r="D822" s="10"/>
      <c r="Z822"/>
      <c r="AA822"/>
    </row>
    <row r="823" spans="2:27" x14ac:dyDescent="0.25">
      <c r="B823" s="10"/>
      <c r="C823" s="10"/>
      <c r="D823" s="10"/>
      <c r="Z823"/>
      <c r="AA823"/>
    </row>
    <row r="824" spans="2:27" x14ac:dyDescent="0.25">
      <c r="B824" s="10"/>
      <c r="C824" s="10"/>
      <c r="D824" s="10"/>
      <c r="Z824"/>
      <c r="AA824"/>
    </row>
    <row r="825" spans="2:27" x14ac:dyDescent="0.25">
      <c r="B825" s="10"/>
      <c r="C825" s="10"/>
      <c r="D825" s="10"/>
      <c r="Z825"/>
      <c r="AA825"/>
    </row>
    <row r="826" spans="2:27" x14ac:dyDescent="0.25">
      <c r="B826" s="10"/>
      <c r="C826" s="10"/>
      <c r="D826" s="10"/>
      <c r="Z826"/>
      <c r="AA826"/>
    </row>
    <row r="827" spans="2:27" x14ac:dyDescent="0.25">
      <c r="B827" s="10"/>
      <c r="C827" s="10"/>
      <c r="D827" s="10"/>
      <c r="Z827"/>
      <c r="AA827"/>
    </row>
    <row r="828" spans="2:27" x14ac:dyDescent="0.25">
      <c r="B828" s="10"/>
      <c r="C828" s="10"/>
      <c r="D828" s="10"/>
      <c r="Z828"/>
      <c r="AA828"/>
    </row>
    <row r="829" spans="2:27" x14ac:dyDescent="0.25">
      <c r="B829" s="10"/>
      <c r="C829" s="10"/>
      <c r="D829" s="10"/>
      <c r="Z829"/>
      <c r="AA829"/>
    </row>
    <row r="830" spans="2:27" x14ac:dyDescent="0.25">
      <c r="B830" s="10"/>
      <c r="C830" s="10"/>
      <c r="D830" s="10"/>
      <c r="Z830"/>
      <c r="AA830"/>
    </row>
    <row r="831" spans="2:27" x14ac:dyDescent="0.25">
      <c r="B831" s="10"/>
      <c r="C831" s="10"/>
      <c r="D831" s="10"/>
      <c r="Z831"/>
      <c r="AA831"/>
    </row>
    <row r="832" spans="2:27" x14ac:dyDescent="0.25">
      <c r="B832" s="10"/>
      <c r="C832" s="10"/>
      <c r="D832" s="10"/>
      <c r="Z832"/>
      <c r="AA832"/>
    </row>
    <row r="833" spans="2:27" x14ac:dyDescent="0.25">
      <c r="B833" s="10"/>
      <c r="C833" s="10"/>
      <c r="D833" s="10"/>
      <c r="Z833"/>
      <c r="AA833"/>
    </row>
    <row r="834" spans="2:27" x14ac:dyDescent="0.25">
      <c r="B834" s="10"/>
      <c r="C834" s="10"/>
      <c r="D834" s="10"/>
      <c r="Z834"/>
      <c r="AA834"/>
    </row>
    <row r="835" spans="2:27" x14ac:dyDescent="0.25">
      <c r="B835" s="10"/>
      <c r="C835" s="10"/>
      <c r="D835" s="10"/>
      <c r="Z835"/>
      <c r="AA835"/>
    </row>
    <row r="836" spans="2:27" x14ac:dyDescent="0.25">
      <c r="B836" s="10"/>
      <c r="C836" s="10"/>
      <c r="D836" s="10"/>
      <c r="Z836"/>
      <c r="AA836"/>
    </row>
    <row r="837" spans="2:27" x14ac:dyDescent="0.25">
      <c r="B837" s="10"/>
      <c r="C837" s="10"/>
      <c r="D837" s="10"/>
      <c r="Z837"/>
      <c r="AA837"/>
    </row>
    <row r="838" spans="2:27" x14ac:dyDescent="0.25">
      <c r="B838" s="10"/>
      <c r="C838" s="10"/>
      <c r="D838" s="10"/>
      <c r="Z838"/>
      <c r="AA838"/>
    </row>
    <row r="839" spans="2:27" x14ac:dyDescent="0.25">
      <c r="B839" s="10"/>
      <c r="C839" s="10"/>
      <c r="D839" s="10"/>
      <c r="Z839"/>
      <c r="AA839"/>
    </row>
    <row r="840" spans="2:27" x14ac:dyDescent="0.25">
      <c r="B840" s="10"/>
      <c r="C840" s="10"/>
      <c r="D840" s="10"/>
      <c r="Z840"/>
      <c r="AA840"/>
    </row>
    <row r="841" spans="2:27" x14ac:dyDescent="0.25">
      <c r="B841" s="10"/>
      <c r="C841" s="10"/>
      <c r="D841" s="10"/>
      <c r="Z841"/>
      <c r="AA841"/>
    </row>
    <row r="842" spans="2:27" x14ac:dyDescent="0.25">
      <c r="B842" s="10"/>
      <c r="C842" s="10"/>
      <c r="D842" s="10"/>
      <c r="Z842"/>
      <c r="AA842"/>
    </row>
    <row r="843" spans="2:27" x14ac:dyDescent="0.25">
      <c r="B843" s="10"/>
      <c r="C843" s="10"/>
      <c r="D843" s="10"/>
      <c r="Z843"/>
      <c r="AA843"/>
    </row>
    <row r="844" spans="2:27" x14ac:dyDescent="0.25">
      <c r="B844" s="10"/>
      <c r="C844" s="10"/>
      <c r="D844" s="10"/>
      <c r="Z844"/>
      <c r="AA844"/>
    </row>
    <row r="845" spans="2:27" x14ac:dyDescent="0.25">
      <c r="B845" s="10"/>
      <c r="C845" s="10"/>
      <c r="D845" s="10"/>
      <c r="Z845"/>
      <c r="AA845"/>
    </row>
    <row r="846" spans="2:27" x14ac:dyDescent="0.25">
      <c r="B846" s="10"/>
      <c r="C846" s="10"/>
      <c r="D846" s="10"/>
      <c r="Z846"/>
      <c r="AA846"/>
    </row>
    <row r="847" spans="2:27" x14ac:dyDescent="0.25">
      <c r="B847" s="10"/>
      <c r="C847" s="10"/>
      <c r="D847" s="10"/>
      <c r="Z847"/>
      <c r="AA847"/>
    </row>
    <row r="848" spans="2:27" x14ac:dyDescent="0.25">
      <c r="B848" s="10"/>
      <c r="C848" s="10"/>
      <c r="D848" s="10"/>
      <c r="Z848"/>
      <c r="AA848"/>
    </row>
    <row r="849" spans="2:27" x14ac:dyDescent="0.25">
      <c r="B849" s="10"/>
      <c r="C849" s="10"/>
      <c r="D849" s="10"/>
      <c r="Z849"/>
      <c r="AA849"/>
    </row>
    <row r="850" spans="2:27" x14ac:dyDescent="0.25">
      <c r="B850" s="10"/>
      <c r="C850" s="10"/>
      <c r="D850" s="10"/>
      <c r="Z850"/>
      <c r="AA850"/>
    </row>
    <row r="851" spans="2:27" x14ac:dyDescent="0.25">
      <c r="B851" s="10"/>
      <c r="C851" s="10"/>
      <c r="D851" s="10"/>
      <c r="Z851"/>
      <c r="AA851"/>
    </row>
    <row r="852" spans="2:27" x14ac:dyDescent="0.25">
      <c r="B852" s="10"/>
      <c r="C852" s="10"/>
      <c r="D852" s="10"/>
      <c r="Z852"/>
      <c r="AA852"/>
    </row>
    <row r="853" spans="2:27" x14ac:dyDescent="0.25">
      <c r="B853" s="10"/>
      <c r="C853" s="10"/>
      <c r="D853" s="10"/>
      <c r="Z853"/>
      <c r="AA853"/>
    </row>
    <row r="854" spans="2:27" x14ac:dyDescent="0.25">
      <c r="B854" s="10"/>
      <c r="C854" s="10"/>
      <c r="D854" s="10"/>
      <c r="Z854"/>
      <c r="AA854"/>
    </row>
    <row r="855" spans="2:27" x14ac:dyDescent="0.25">
      <c r="B855" s="10"/>
      <c r="C855" s="10"/>
      <c r="D855" s="10"/>
    </row>
    <row r="856" spans="2:27" x14ac:dyDescent="0.25">
      <c r="B856" s="10"/>
      <c r="C856" s="10"/>
      <c r="D856" s="10"/>
    </row>
    <row r="857" spans="2:27" x14ac:dyDescent="0.25">
      <c r="B857" s="10"/>
      <c r="C857" s="10"/>
      <c r="D857" s="10"/>
    </row>
    <row r="858" spans="2:27" x14ac:dyDescent="0.25">
      <c r="B858" s="10"/>
      <c r="C858" s="10"/>
      <c r="D858" s="10"/>
    </row>
    <row r="859" spans="2:27" x14ac:dyDescent="0.25">
      <c r="B859" s="10"/>
      <c r="C859" s="10"/>
      <c r="D859" s="10"/>
    </row>
    <row r="860" spans="2:27" x14ac:dyDescent="0.25">
      <c r="B860" s="10"/>
      <c r="C860" s="10"/>
      <c r="D860" s="10"/>
    </row>
    <row r="861" spans="2:27" x14ac:dyDescent="0.25">
      <c r="B861" s="10"/>
      <c r="C861" s="10"/>
      <c r="D861" s="10"/>
    </row>
    <row r="862" spans="2:27" x14ac:dyDescent="0.25">
      <c r="B862" s="10"/>
      <c r="C862" s="10"/>
      <c r="D862" s="10"/>
    </row>
    <row r="863" spans="2:27" x14ac:dyDescent="0.25">
      <c r="B863" s="10"/>
      <c r="C863" s="10"/>
      <c r="D863" s="10"/>
    </row>
    <row r="864" spans="2:27" x14ac:dyDescent="0.25">
      <c r="B864" s="10"/>
      <c r="C864" s="10"/>
      <c r="D864" s="10"/>
    </row>
    <row r="865" spans="2:4" x14ac:dyDescent="0.25">
      <c r="B865" s="10"/>
      <c r="C865" s="10"/>
      <c r="D865" s="10"/>
    </row>
    <row r="866" spans="2:4" x14ac:dyDescent="0.25">
      <c r="B866" s="10"/>
      <c r="C866" s="10"/>
      <c r="D866" s="10"/>
    </row>
    <row r="867" spans="2:4" x14ac:dyDescent="0.25">
      <c r="B867" s="10"/>
      <c r="C867" s="10"/>
      <c r="D867" s="10"/>
    </row>
    <row r="868" spans="2:4" x14ac:dyDescent="0.25">
      <c r="B868" s="10"/>
      <c r="C868" s="10"/>
      <c r="D868" s="10"/>
    </row>
    <row r="869" spans="2:4" x14ac:dyDescent="0.25">
      <c r="B869" s="10"/>
      <c r="C869" s="10"/>
      <c r="D869" s="10"/>
    </row>
    <row r="870" spans="2:4" x14ac:dyDescent="0.25">
      <c r="B870" s="10"/>
      <c r="C870" s="10"/>
      <c r="D870" s="10"/>
    </row>
    <row r="871" spans="2:4" x14ac:dyDescent="0.25">
      <c r="B871" s="10"/>
      <c r="C871" s="10"/>
      <c r="D871" s="10"/>
    </row>
    <row r="872" spans="2:4" x14ac:dyDescent="0.25">
      <c r="B872" s="10"/>
      <c r="C872" s="10"/>
      <c r="D872" s="10"/>
    </row>
    <row r="873" spans="2:4" x14ac:dyDescent="0.25">
      <c r="B873" s="10"/>
      <c r="C873" s="10"/>
      <c r="D873" s="10"/>
    </row>
    <row r="874" spans="2:4" x14ac:dyDescent="0.25">
      <c r="B874" s="10"/>
      <c r="C874" s="10"/>
      <c r="D874" s="10"/>
    </row>
    <row r="875" spans="2:4" x14ac:dyDescent="0.25">
      <c r="B875" s="10"/>
      <c r="C875" s="10"/>
      <c r="D875" s="10"/>
    </row>
    <row r="876" spans="2:4" x14ac:dyDescent="0.25">
      <c r="B876" s="10"/>
      <c r="C876" s="10"/>
      <c r="D876" s="10"/>
    </row>
    <row r="877" spans="2:4" x14ac:dyDescent="0.25">
      <c r="B877" s="10"/>
      <c r="C877" s="10"/>
      <c r="D877" s="10"/>
    </row>
    <row r="878" spans="2:4" x14ac:dyDescent="0.25">
      <c r="B878" s="10"/>
      <c r="C878" s="10"/>
      <c r="D878" s="10"/>
    </row>
    <row r="879" spans="2:4" x14ac:dyDescent="0.25">
      <c r="B879" s="10"/>
      <c r="C879" s="10"/>
      <c r="D879" s="10"/>
    </row>
    <row r="880" spans="2:4" x14ac:dyDescent="0.25">
      <c r="B880" s="10"/>
      <c r="C880" s="10"/>
      <c r="D880" s="10"/>
    </row>
    <row r="881" spans="2:4" x14ac:dyDescent="0.25">
      <c r="B881" s="10"/>
      <c r="C881" s="10"/>
      <c r="D881" s="10"/>
    </row>
    <row r="882" spans="2:4" x14ac:dyDescent="0.25">
      <c r="B882" s="10"/>
      <c r="C882" s="10"/>
      <c r="D882" s="10"/>
    </row>
    <row r="883" spans="2:4" x14ac:dyDescent="0.25">
      <c r="B883" s="10"/>
      <c r="C883" s="10"/>
      <c r="D883" s="10"/>
    </row>
    <row r="884" spans="2:4" x14ac:dyDescent="0.25">
      <c r="B884" s="10"/>
      <c r="C884" s="10"/>
      <c r="D884" s="10"/>
    </row>
    <row r="885" spans="2:4" x14ac:dyDescent="0.25">
      <c r="B885" s="10"/>
      <c r="C885" s="10"/>
      <c r="D885" s="10"/>
    </row>
    <row r="886" spans="2:4" x14ac:dyDescent="0.25">
      <c r="B886" s="10"/>
      <c r="C886" s="10"/>
      <c r="D886" s="10"/>
    </row>
    <row r="887" spans="2:4" x14ac:dyDescent="0.25">
      <c r="B887" s="10"/>
      <c r="C887" s="10"/>
      <c r="D887" s="10"/>
    </row>
    <row r="888" spans="2:4" x14ac:dyDescent="0.25">
      <c r="B888" s="10"/>
      <c r="C888" s="10"/>
      <c r="D888" s="10"/>
    </row>
    <row r="889" spans="2:4" x14ac:dyDescent="0.25">
      <c r="B889" s="10"/>
      <c r="C889" s="10"/>
      <c r="D889" s="10"/>
    </row>
    <row r="890" spans="2:4" x14ac:dyDescent="0.25">
      <c r="B890" s="10"/>
      <c r="C890" s="10"/>
      <c r="D890" s="10"/>
    </row>
    <row r="891" spans="2:4" x14ac:dyDescent="0.25">
      <c r="B891" s="10"/>
      <c r="C891" s="10"/>
      <c r="D891" s="10"/>
    </row>
    <row r="892" spans="2:4" x14ac:dyDescent="0.25">
      <c r="B892" s="10"/>
      <c r="C892" s="10"/>
      <c r="D892" s="10"/>
    </row>
    <row r="893" spans="2:4" x14ac:dyDescent="0.25">
      <c r="B893" s="10"/>
      <c r="C893" s="10"/>
      <c r="D893" s="10"/>
    </row>
    <row r="894" spans="2:4" x14ac:dyDescent="0.25">
      <c r="B894" s="10"/>
      <c r="C894" s="10"/>
      <c r="D894" s="10"/>
    </row>
    <row r="895" spans="2:4" x14ac:dyDescent="0.25">
      <c r="B895" s="10"/>
      <c r="C895" s="10"/>
      <c r="D895" s="10"/>
    </row>
    <row r="896" spans="2:4" x14ac:dyDescent="0.25">
      <c r="B896" s="10"/>
      <c r="C896" s="10"/>
      <c r="D896" s="10"/>
    </row>
    <row r="897" spans="2:4" x14ac:dyDescent="0.25">
      <c r="B897" s="10"/>
      <c r="C897" s="10"/>
      <c r="D897" s="10"/>
    </row>
    <row r="898" spans="2:4" x14ac:dyDescent="0.25">
      <c r="B898" s="10"/>
      <c r="C898" s="10"/>
      <c r="D898" s="10"/>
    </row>
    <row r="899" spans="2:4" x14ac:dyDescent="0.25">
      <c r="B899" s="10"/>
      <c r="C899" s="10"/>
      <c r="D899" s="10"/>
    </row>
    <row r="900" spans="2:4" x14ac:dyDescent="0.25">
      <c r="B900" s="10"/>
      <c r="C900" s="10"/>
      <c r="D900" s="10"/>
    </row>
    <row r="901" spans="2:4" x14ac:dyDescent="0.25">
      <c r="B901" s="10"/>
      <c r="C901" s="10"/>
      <c r="D901" s="10"/>
    </row>
    <row r="902" spans="2:4" x14ac:dyDescent="0.25">
      <c r="B902" s="10"/>
      <c r="C902" s="10"/>
      <c r="D902" s="10"/>
    </row>
    <row r="903" spans="2:4" x14ac:dyDescent="0.25">
      <c r="B903" s="10"/>
      <c r="C903" s="10"/>
      <c r="D903" s="10"/>
    </row>
    <row r="904" spans="2:4" x14ac:dyDescent="0.25">
      <c r="B904" s="10"/>
      <c r="C904" s="10"/>
      <c r="D904" s="10"/>
    </row>
    <row r="905" spans="2:4" x14ac:dyDescent="0.25">
      <c r="B905" s="10"/>
      <c r="C905" s="10"/>
      <c r="D905" s="10"/>
    </row>
    <row r="906" spans="2:4" x14ac:dyDescent="0.25">
      <c r="B906" s="10"/>
      <c r="C906" s="10"/>
      <c r="D906" s="10"/>
    </row>
    <row r="907" spans="2:4" x14ac:dyDescent="0.25">
      <c r="B907" s="10"/>
      <c r="C907" s="10"/>
      <c r="D907" s="10"/>
    </row>
    <row r="908" spans="2:4" x14ac:dyDescent="0.25">
      <c r="B908" s="10"/>
      <c r="C908" s="10"/>
      <c r="D908" s="10"/>
    </row>
    <row r="909" spans="2:4" x14ac:dyDescent="0.25">
      <c r="B909" s="10"/>
      <c r="C909" s="10"/>
      <c r="D909" s="10"/>
    </row>
    <row r="910" spans="2:4" x14ac:dyDescent="0.25">
      <c r="B910" s="10"/>
      <c r="C910" s="10"/>
      <c r="D910" s="10"/>
    </row>
    <row r="911" spans="2:4" x14ac:dyDescent="0.25">
      <c r="B911" s="10"/>
      <c r="C911" s="10"/>
      <c r="D911" s="10"/>
    </row>
    <row r="912" spans="2:4" x14ac:dyDescent="0.25">
      <c r="B912" s="10"/>
      <c r="C912" s="10"/>
      <c r="D912" s="10"/>
    </row>
    <row r="913" spans="2:4" x14ac:dyDescent="0.25">
      <c r="B913" s="10"/>
      <c r="C913" s="10"/>
      <c r="D913" s="10"/>
    </row>
    <row r="914" spans="2:4" x14ac:dyDescent="0.25">
      <c r="B914" s="10"/>
      <c r="C914" s="10"/>
      <c r="D914" s="10"/>
    </row>
    <row r="915" spans="2:4" x14ac:dyDescent="0.25">
      <c r="B915" s="10"/>
      <c r="C915" s="10"/>
      <c r="D915" s="10"/>
    </row>
    <row r="916" spans="2:4" x14ac:dyDescent="0.25">
      <c r="B916" s="10"/>
      <c r="C916" s="10"/>
      <c r="D916" s="10"/>
    </row>
    <row r="917" spans="2:4" x14ac:dyDescent="0.25">
      <c r="B917" s="10"/>
      <c r="C917" s="10"/>
      <c r="D917" s="10"/>
    </row>
    <row r="918" spans="2:4" x14ac:dyDescent="0.25">
      <c r="B918" s="10"/>
      <c r="C918" s="10"/>
      <c r="D918" s="10"/>
    </row>
    <row r="919" spans="2:4" x14ac:dyDescent="0.25">
      <c r="B919" s="10"/>
      <c r="C919" s="10"/>
      <c r="D919" s="10"/>
    </row>
    <row r="920" spans="2:4" x14ac:dyDescent="0.25">
      <c r="B920" s="10"/>
      <c r="C920" s="10"/>
      <c r="D920" s="10"/>
    </row>
    <row r="921" spans="2:4" x14ac:dyDescent="0.25">
      <c r="B921" s="10"/>
      <c r="C921" s="10"/>
      <c r="D921" s="10"/>
    </row>
    <row r="922" spans="2:4" x14ac:dyDescent="0.25">
      <c r="B922" s="10"/>
      <c r="C922" s="10"/>
      <c r="D922" s="10"/>
    </row>
    <row r="923" spans="2:4" x14ac:dyDescent="0.25">
      <c r="B923" s="10"/>
      <c r="C923" s="10"/>
      <c r="D923" s="10"/>
    </row>
    <row r="924" spans="2:4" x14ac:dyDescent="0.25">
      <c r="B924" s="10"/>
      <c r="C924" s="10"/>
      <c r="D924" s="10"/>
    </row>
    <row r="925" spans="2:4" x14ac:dyDescent="0.25">
      <c r="B925" s="10"/>
      <c r="C925" s="10"/>
      <c r="D925" s="10"/>
    </row>
    <row r="926" spans="2:4" x14ac:dyDescent="0.25">
      <c r="B926" s="10"/>
      <c r="C926" s="10"/>
      <c r="D926" s="10"/>
    </row>
    <row r="927" spans="2:4" x14ac:dyDescent="0.25">
      <c r="B927" s="10"/>
      <c r="C927" s="10"/>
      <c r="D927" s="10"/>
    </row>
    <row r="928" spans="2:4" x14ac:dyDescent="0.25">
      <c r="B928" s="10"/>
      <c r="C928" s="10"/>
      <c r="D928" s="10"/>
    </row>
    <row r="929" spans="2:4" x14ac:dyDescent="0.25">
      <c r="B929" s="10"/>
      <c r="C929" s="10"/>
      <c r="D929" s="10"/>
    </row>
    <row r="930" spans="2:4" x14ac:dyDescent="0.25">
      <c r="B930" s="10"/>
      <c r="C930" s="10"/>
      <c r="D930" s="10"/>
    </row>
    <row r="931" spans="2:4" x14ac:dyDescent="0.25">
      <c r="B931" s="10"/>
      <c r="C931" s="10"/>
      <c r="D931" s="10"/>
    </row>
    <row r="932" spans="2:4" x14ac:dyDescent="0.25">
      <c r="B932" s="10"/>
      <c r="C932" s="10"/>
      <c r="D932" s="10"/>
    </row>
    <row r="933" spans="2:4" x14ac:dyDescent="0.25">
      <c r="B933" s="10"/>
      <c r="C933" s="10"/>
      <c r="D933" s="10"/>
    </row>
    <row r="934" spans="2:4" x14ac:dyDescent="0.25">
      <c r="B934" s="10"/>
      <c r="C934" s="10"/>
      <c r="D934" s="10"/>
    </row>
    <row r="935" spans="2:4" x14ac:dyDescent="0.25">
      <c r="B935" s="10"/>
      <c r="C935" s="10"/>
      <c r="D935" s="10"/>
    </row>
    <row r="936" spans="2:4" x14ac:dyDescent="0.25">
      <c r="B936" s="10"/>
      <c r="C936" s="10"/>
      <c r="D936" s="10"/>
    </row>
    <row r="937" spans="2:4" x14ac:dyDescent="0.25">
      <c r="B937" s="10"/>
      <c r="C937" s="10"/>
      <c r="D937" s="10"/>
    </row>
    <row r="938" spans="2:4" x14ac:dyDescent="0.25">
      <c r="B938" s="10"/>
      <c r="C938" s="10"/>
      <c r="D938" s="10"/>
    </row>
    <row r="939" spans="2:4" x14ac:dyDescent="0.25">
      <c r="B939" s="10"/>
      <c r="C939" s="10"/>
      <c r="D939" s="10"/>
    </row>
    <row r="940" spans="2:4" x14ac:dyDescent="0.25">
      <c r="B940" s="10"/>
      <c r="C940" s="10"/>
      <c r="D940" s="10"/>
    </row>
    <row r="941" spans="2:4" x14ac:dyDescent="0.25">
      <c r="B941" s="10"/>
      <c r="C941" s="10"/>
      <c r="D941" s="10"/>
    </row>
    <row r="942" spans="2:4" x14ac:dyDescent="0.25">
      <c r="B942" s="10"/>
      <c r="C942" s="10"/>
      <c r="D942" s="10"/>
    </row>
    <row r="943" spans="2:4" x14ac:dyDescent="0.25">
      <c r="B943" s="10"/>
      <c r="C943" s="10"/>
      <c r="D943" s="10"/>
    </row>
    <row r="944" spans="2:4" x14ac:dyDescent="0.25">
      <c r="B944" s="10"/>
      <c r="C944" s="10"/>
      <c r="D944" s="10"/>
    </row>
    <row r="945" spans="2:4" x14ac:dyDescent="0.25">
      <c r="B945" s="10"/>
      <c r="C945" s="10"/>
      <c r="D945" s="10"/>
    </row>
    <row r="946" spans="2:4" x14ac:dyDescent="0.25">
      <c r="B946" s="10"/>
      <c r="C946" s="10"/>
      <c r="D946" s="10"/>
    </row>
    <row r="947" spans="2:4" x14ac:dyDescent="0.25">
      <c r="B947" s="10"/>
      <c r="C947" s="10"/>
      <c r="D947" s="10"/>
    </row>
    <row r="948" spans="2:4" x14ac:dyDescent="0.25">
      <c r="B948" s="10"/>
      <c r="C948" s="10"/>
      <c r="D948" s="10"/>
    </row>
    <row r="949" spans="2:4" x14ac:dyDescent="0.25">
      <c r="B949" s="10"/>
      <c r="C949" s="10"/>
      <c r="D949" s="10"/>
    </row>
    <row r="950" spans="2:4" x14ac:dyDescent="0.25">
      <c r="B950" s="10"/>
      <c r="C950" s="10"/>
      <c r="D950" s="10"/>
    </row>
    <row r="951" spans="2:4" x14ac:dyDescent="0.25">
      <c r="B951" s="10"/>
      <c r="C951" s="10"/>
      <c r="D951" s="10"/>
    </row>
    <row r="952" spans="2:4" x14ac:dyDescent="0.25">
      <c r="B952" s="10"/>
      <c r="C952" s="10"/>
      <c r="D952" s="10"/>
    </row>
    <row r="953" spans="2:4" x14ac:dyDescent="0.25">
      <c r="B953" s="10"/>
      <c r="C953" s="10"/>
      <c r="D953" s="10"/>
    </row>
    <row r="954" spans="2:4" x14ac:dyDescent="0.25">
      <c r="B954" s="10"/>
      <c r="C954" s="10"/>
      <c r="D954" s="10"/>
    </row>
    <row r="955" spans="2:4" x14ac:dyDescent="0.25">
      <c r="B955" s="10"/>
      <c r="C955" s="10"/>
      <c r="D955" s="10"/>
    </row>
    <row r="956" spans="2:4" x14ac:dyDescent="0.25">
      <c r="B956" s="10"/>
      <c r="C956" s="10"/>
      <c r="D956" s="10"/>
    </row>
    <row r="957" spans="2:4" x14ac:dyDescent="0.25">
      <c r="B957" s="10"/>
      <c r="C957" s="10"/>
      <c r="D957" s="10"/>
    </row>
    <row r="958" spans="2:4" x14ac:dyDescent="0.25">
      <c r="B958" s="10"/>
      <c r="C958" s="10"/>
      <c r="D958" s="10"/>
    </row>
    <row r="959" spans="2:4" x14ac:dyDescent="0.25">
      <c r="B959" s="10"/>
      <c r="C959" s="10"/>
      <c r="D959" s="10"/>
    </row>
    <row r="960" spans="2:4" x14ac:dyDescent="0.25">
      <c r="B960" s="10"/>
      <c r="C960" s="10"/>
      <c r="D960" s="10"/>
    </row>
    <row r="961" spans="2:4" x14ac:dyDescent="0.25">
      <c r="B961" s="10"/>
      <c r="C961" s="10"/>
      <c r="D961" s="10"/>
    </row>
    <row r="962" spans="2:4" x14ac:dyDescent="0.25">
      <c r="B962" s="10"/>
      <c r="C962" s="10"/>
      <c r="D962" s="10"/>
    </row>
    <row r="963" spans="2:4" x14ac:dyDescent="0.25">
      <c r="B963" s="10"/>
      <c r="C963" s="10"/>
      <c r="D963" s="10"/>
    </row>
    <row r="964" spans="2:4" x14ac:dyDescent="0.25">
      <c r="B964" s="10"/>
      <c r="C964" s="10"/>
      <c r="D964" s="10"/>
    </row>
    <row r="965" spans="2:4" x14ac:dyDescent="0.25">
      <c r="B965" s="10"/>
      <c r="C965" s="10"/>
      <c r="D965" s="10"/>
    </row>
    <row r="966" spans="2:4" x14ac:dyDescent="0.25">
      <c r="B966" s="10"/>
      <c r="C966" s="10"/>
      <c r="D966" s="10"/>
    </row>
    <row r="967" spans="2:4" x14ac:dyDescent="0.25">
      <c r="B967" s="10"/>
      <c r="C967" s="10"/>
      <c r="D967" s="10"/>
    </row>
    <row r="968" spans="2:4" x14ac:dyDescent="0.25">
      <c r="B968" s="10"/>
      <c r="C968" s="10"/>
      <c r="D968" s="10"/>
    </row>
    <row r="969" spans="2:4" x14ac:dyDescent="0.25">
      <c r="B969" s="10"/>
      <c r="C969" s="10"/>
      <c r="D969" s="10"/>
    </row>
    <row r="970" spans="2:4" x14ac:dyDescent="0.25">
      <c r="B970" s="10"/>
      <c r="C970" s="10"/>
      <c r="D970" s="10"/>
    </row>
    <row r="971" spans="2:4" x14ac:dyDescent="0.25">
      <c r="B971" s="10"/>
      <c r="C971" s="10"/>
      <c r="D971" s="10"/>
    </row>
    <row r="972" spans="2:4" x14ac:dyDescent="0.25">
      <c r="B972" s="10"/>
      <c r="C972" s="10"/>
      <c r="D972" s="10"/>
    </row>
  </sheetData>
  <autoFilter ref="A6:AI805" xr:uid="{00000000-0001-0000-0200-000000000000}">
    <sortState xmlns:xlrd2="http://schemas.microsoft.com/office/spreadsheetml/2017/richdata2" ref="A7:AI795">
      <sortCondition ref="B6:B79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821"/>
  <sheetViews>
    <sheetView workbookViewId="0">
      <selection activeCell="A6" sqref="A6:AK6"/>
    </sheetView>
  </sheetViews>
  <sheetFormatPr baseColWidth="10" defaultRowHeight="15" x14ac:dyDescent="0.25"/>
  <cols>
    <col min="1" max="1" width="6.42578125" customWidth="1"/>
    <col min="2" max="2" width="5.42578125" bestFit="1" customWidth="1"/>
    <col min="3" max="3" width="15.5703125" customWidth="1"/>
    <col min="4" max="4" width="19.42578125" customWidth="1"/>
    <col min="5" max="5" width="21.140625" customWidth="1"/>
    <col min="6" max="6" width="7" bestFit="1" customWidth="1"/>
    <col min="7" max="7" width="6.5703125" style="8" bestFit="1" customWidth="1"/>
    <col min="8" max="23" width="7" bestFit="1" customWidth="1"/>
    <col min="24" max="24" width="9.85546875" bestFit="1" customWidth="1"/>
    <col min="25" max="26" width="7" bestFit="1" customWidth="1"/>
    <col min="27" max="27" width="9.5703125" bestFit="1" customWidth="1"/>
  </cols>
  <sheetData>
    <row r="1" spans="1:38" s="10" customFormat="1" ht="23.25" x14ac:dyDescent="0.35">
      <c r="A1" s="14" t="s">
        <v>1003</v>
      </c>
      <c r="F1" s="11"/>
      <c r="G1" s="12"/>
    </row>
    <row r="2" spans="1:38" s="10" customFormat="1" ht="20.25" x14ac:dyDescent="0.3">
      <c r="A2" s="15" t="s">
        <v>1333</v>
      </c>
      <c r="F2" s="11"/>
      <c r="G2" s="12"/>
    </row>
    <row r="3" spans="1:38" s="10" customFormat="1" ht="18" x14ac:dyDescent="0.25">
      <c r="A3" s="16" t="s">
        <v>552</v>
      </c>
      <c r="F3" s="11"/>
      <c r="G3" s="12"/>
    </row>
    <row r="4" spans="1:38" s="10" customFormat="1" x14ac:dyDescent="0.25">
      <c r="F4" s="11"/>
      <c r="G4" s="12"/>
    </row>
    <row r="5" spans="1:38" s="10" customFormat="1" x14ac:dyDescent="0.25">
      <c r="F5" s="11"/>
      <c r="G5" s="12"/>
    </row>
    <row r="6" spans="1:38" x14ac:dyDescent="0.25">
      <c r="A6" s="9" t="s">
        <v>393</v>
      </c>
      <c r="B6" s="9" t="s">
        <v>348</v>
      </c>
      <c r="C6" s="9" t="s">
        <v>0</v>
      </c>
      <c r="D6" s="9" t="s">
        <v>1</v>
      </c>
      <c r="E6" s="9" t="s">
        <v>356</v>
      </c>
      <c r="F6" s="9" t="s">
        <v>349</v>
      </c>
      <c r="G6" s="9" t="s">
        <v>350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495</v>
      </c>
      <c r="V6" s="9" t="s">
        <v>479</v>
      </c>
      <c r="W6" s="9" t="s">
        <v>1008</v>
      </c>
      <c r="X6" s="9" t="s">
        <v>1009</v>
      </c>
      <c r="Y6" s="9" t="s">
        <v>1010</v>
      </c>
      <c r="Z6" s="9" t="s">
        <v>1011</v>
      </c>
      <c r="AA6" s="9" t="s">
        <v>1012</v>
      </c>
      <c r="AB6" s="9" t="s">
        <v>1013</v>
      </c>
      <c r="AC6" s="9" t="s">
        <v>1274</v>
      </c>
      <c r="AD6" s="9" t="s">
        <v>1275</v>
      </c>
      <c r="AE6" s="9" t="s">
        <v>1305</v>
      </c>
      <c r="AF6" s="9" t="s">
        <v>1313</v>
      </c>
      <c r="AG6" s="9" t="s">
        <v>1314</v>
      </c>
      <c r="AH6" s="9" t="s">
        <v>351</v>
      </c>
      <c r="AI6" s="9" t="s">
        <v>352</v>
      </c>
      <c r="AJ6" s="9" t="s">
        <v>353</v>
      </c>
      <c r="AK6" s="9" t="s">
        <v>354</v>
      </c>
      <c r="AL6" t="s">
        <v>355</v>
      </c>
    </row>
    <row r="7" spans="1:38" x14ac:dyDescent="0.25">
      <c r="A7" t="s">
        <v>391</v>
      </c>
      <c r="B7">
        <v>1</v>
      </c>
      <c r="C7" t="s">
        <v>174</v>
      </c>
      <c r="D7" t="s">
        <v>99</v>
      </c>
      <c r="E7" t="s">
        <v>545</v>
      </c>
      <c r="F7">
        <v>14</v>
      </c>
      <c r="G7">
        <v>1559.29</v>
      </c>
      <c r="H7">
        <v>119.37</v>
      </c>
      <c r="I7">
        <v>0</v>
      </c>
      <c r="J7">
        <v>121.29</v>
      </c>
      <c r="K7">
        <v>118.1</v>
      </c>
      <c r="L7">
        <v>0</v>
      </c>
      <c r="M7">
        <v>0</v>
      </c>
      <c r="N7">
        <v>120.27</v>
      </c>
      <c r="O7">
        <v>118.8</v>
      </c>
      <c r="P7">
        <v>118.95</v>
      </c>
      <c r="Q7">
        <v>120.41</v>
      </c>
      <c r="R7">
        <v>119.42</v>
      </c>
      <c r="S7">
        <v>122.15</v>
      </c>
      <c r="T7">
        <v>0</v>
      </c>
      <c r="U7">
        <v>0</v>
      </c>
      <c r="V7">
        <v>121.22</v>
      </c>
      <c r="W7">
        <v>119.78</v>
      </c>
      <c r="X7">
        <v>0</v>
      </c>
      <c r="Y7">
        <v>0</v>
      </c>
      <c r="Z7">
        <v>120.41</v>
      </c>
      <c r="AA7">
        <v>119.12</v>
      </c>
      <c r="AB7">
        <v>0</v>
      </c>
      <c r="AC7">
        <v>0</v>
      </c>
      <c r="AD7">
        <v>0</v>
      </c>
      <c r="AE7">
        <v>0</v>
      </c>
      <c r="AF7">
        <v>0</v>
      </c>
      <c r="AG7">
        <v>117.89</v>
      </c>
      <c r="AH7">
        <v>0</v>
      </c>
      <c r="AI7">
        <v>0</v>
      </c>
      <c r="AJ7">
        <v>121.72</v>
      </c>
      <c r="AK7">
        <v>1677.18</v>
      </c>
      <c r="AL7">
        <v>1</v>
      </c>
    </row>
    <row r="8" spans="1:38" x14ac:dyDescent="0.25">
      <c r="A8" t="s">
        <v>392</v>
      </c>
      <c r="B8">
        <v>2</v>
      </c>
      <c r="C8" t="s">
        <v>489</v>
      </c>
      <c r="D8" t="s">
        <v>131</v>
      </c>
      <c r="E8" t="s">
        <v>357</v>
      </c>
      <c r="F8">
        <v>13</v>
      </c>
      <c r="G8">
        <v>1514.35</v>
      </c>
      <c r="H8">
        <v>0</v>
      </c>
      <c r="I8">
        <v>117.07</v>
      </c>
      <c r="J8">
        <v>0</v>
      </c>
      <c r="K8">
        <v>114.34</v>
      </c>
      <c r="L8">
        <v>114.92</v>
      </c>
      <c r="M8">
        <v>0</v>
      </c>
      <c r="N8">
        <v>0</v>
      </c>
      <c r="O8">
        <v>0</v>
      </c>
      <c r="P8">
        <v>0</v>
      </c>
      <c r="Q8">
        <v>116.01</v>
      </c>
      <c r="R8">
        <v>115.94</v>
      </c>
      <c r="S8">
        <v>117.34</v>
      </c>
      <c r="T8">
        <v>118.36</v>
      </c>
      <c r="U8">
        <v>115.62</v>
      </c>
      <c r="V8">
        <v>118.41</v>
      </c>
      <c r="W8">
        <v>116.51</v>
      </c>
      <c r="X8">
        <v>0</v>
      </c>
      <c r="Y8">
        <v>0</v>
      </c>
      <c r="Z8">
        <v>115.37</v>
      </c>
      <c r="AA8">
        <v>116.72</v>
      </c>
      <c r="AB8">
        <v>0</v>
      </c>
      <c r="AC8">
        <v>117.74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118.39</v>
      </c>
      <c r="AK8">
        <v>1514.35</v>
      </c>
      <c r="AL8">
        <v>3</v>
      </c>
    </row>
    <row r="9" spans="1:38" x14ac:dyDescent="0.25">
      <c r="A9" t="s">
        <v>391</v>
      </c>
      <c r="B9">
        <v>3</v>
      </c>
      <c r="C9" t="s">
        <v>73</v>
      </c>
      <c r="D9" t="s">
        <v>137</v>
      </c>
      <c r="E9" t="s">
        <v>381</v>
      </c>
      <c r="F9">
        <v>13</v>
      </c>
      <c r="G9">
        <v>1456.72</v>
      </c>
      <c r="H9">
        <v>107.25</v>
      </c>
      <c r="I9">
        <v>112.86</v>
      </c>
      <c r="J9">
        <v>0</v>
      </c>
      <c r="K9">
        <v>0</v>
      </c>
      <c r="L9">
        <v>0</v>
      </c>
      <c r="M9">
        <v>0</v>
      </c>
      <c r="N9">
        <v>113.15</v>
      </c>
      <c r="O9">
        <v>112.05</v>
      </c>
      <c r="P9">
        <v>0</v>
      </c>
      <c r="Q9">
        <v>0</v>
      </c>
      <c r="R9">
        <v>0</v>
      </c>
      <c r="S9">
        <v>0</v>
      </c>
      <c r="T9">
        <v>0</v>
      </c>
      <c r="U9">
        <v>107.14</v>
      </c>
      <c r="V9">
        <v>0</v>
      </c>
      <c r="W9">
        <v>0</v>
      </c>
      <c r="X9">
        <v>0</v>
      </c>
      <c r="Y9">
        <v>112.63</v>
      </c>
      <c r="Z9">
        <v>111.54</v>
      </c>
      <c r="AA9">
        <v>111.81</v>
      </c>
      <c r="AB9">
        <v>113</v>
      </c>
      <c r="AC9">
        <v>0</v>
      </c>
      <c r="AD9">
        <v>109.79</v>
      </c>
      <c r="AE9">
        <v>117.14</v>
      </c>
      <c r="AF9">
        <v>114.59</v>
      </c>
      <c r="AG9">
        <v>113.77</v>
      </c>
      <c r="AH9">
        <v>0</v>
      </c>
      <c r="AI9">
        <v>0</v>
      </c>
      <c r="AJ9">
        <v>115.87</v>
      </c>
      <c r="AK9">
        <v>1456.72</v>
      </c>
      <c r="AL9">
        <v>4</v>
      </c>
    </row>
    <row r="10" spans="1:38" x14ac:dyDescent="0.25">
      <c r="A10" t="s">
        <v>391</v>
      </c>
      <c r="B10">
        <v>4</v>
      </c>
      <c r="C10" t="s">
        <v>132</v>
      </c>
      <c r="D10" t="s">
        <v>99</v>
      </c>
      <c r="E10" t="s">
        <v>363</v>
      </c>
      <c r="F10">
        <v>13</v>
      </c>
      <c r="G10">
        <v>1455.16</v>
      </c>
      <c r="H10">
        <v>111.56</v>
      </c>
      <c r="I10">
        <v>0</v>
      </c>
      <c r="J10">
        <v>114.3</v>
      </c>
      <c r="K10">
        <v>0</v>
      </c>
      <c r="L10">
        <v>106.18</v>
      </c>
      <c r="M10">
        <v>0</v>
      </c>
      <c r="N10">
        <v>0</v>
      </c>
      <c r="O10">
        <v>113.62</v>
      </c>
      <c r="P10">
        <v>109.29</v>
      </c>
      <c r="Q10">
        <v>0</v>
      </c>
      <c r="R10">
        <v>0</v>
      </c>
      <c r="S10">
        <v>0</v>
      </c>
      <c r="T10">
        <v>0</v>
      </c>
      <c r="U10">
        <v>92.86</v>
      </c>
      <c r="V10">
        <v>0</v>
      </c>
      <c r="W10">
        <v>111.58</v>
      </c>
      <c r="X10">
        <v>0</v>
      </c>
      <c r="Y10">
        <v>0</v>
      </c>
      <c r="Z10">
        <v>114.72</v>
      </c>
      <c r="AA10">
        <v>114.25</v>
      </c>
      <c r="AB10">
        <v>0</v>
      </c>
      <c r="AC10">
        <v>115.51</v>
      </c>
      <c r="AD10">
        <v>0</v>
      </c>
      <c r="AE10">
        <v>116.72</v>
      </c>
      <c r="AF10">
        <v>118.19</v>
      </c>
      <c r="AG10">
        <v>116.38</v>
      </c>
      <c r="AH10">
        <v>0</v>
      </c>
      <c r="AI10">
        <v>0</v>
      </c>
      <c r="AJ10">
        <v>117.46</v>
      </c>
      <c r="AK10">
        <v>1455.16</v>
      </c>
      <c r="AL10">
        <v>5</v>
      </c>
    </row>
    <row r="11" spans="1:38" x14ac:dyDescent="0.25">
      <c r="A11" t="s">
        <v>392</v>
      </c>
      <c r="B11">
        <v>5</v>
      </c>
      <c r="C11" t="s">
        <v>142</v>
      </c>
      <c r="D11" t="s">
        <v>143</v>
      </c>
      <c r="E11" t="s">
        <v>680</v>
      </c>
      <c r="F11">
        <v>14</v>
      </c>
      <c r="G11">
        <v>1414.45</v>
      </c>
      <c r="H11">
        <v>106.65</v>
      </c>
      <c r="I11">
        <v>109.46</v>
      </c>
      <c r="J11">
        <v>107.98</v>
      </c>
      <c r="K11">
        <v>0</v>
      </c>
      <c r="L11">
        <v>0</v>
      </c>
      <c r="M11">
        <v>0</v>
      </c>
      <c r="N11">
        <v>103.62</v>
      </c>
      <c r="O11">
        <v>0</v>
      </c>
      <c r="P11">
        <v>0</v>
      </c>
      <c r="Q11">
        <v>0</v>
      </c>
      <c r="R11">
        <v>0</v>
      </c>
      <c r="S11">
        <v>107.51</v>
      </c>
      <c r="T11">
        <v>113.33</v>
      </c>
      <c r="U11">
        <v>107.29</v>
      </c>
      <c r="V11">
        <v>112.4</v>
      </c>
      <c r="W11">
        <v>102.86</v>
      </c>
      <c r="X11">
        <v>0</v>
      </c>
      <c r="Y11">
        <v>103.75</v>
      </c>
      <c r="Z11">
        <v>0</v>
      </c>
      <c r="AA11">
        <v>107.76</v>
      </c>
      <c r="AB11">
        <v>0</v>
      </c>
      <c r="AC11">
        <v>0</v>
      </c>
      <c r="AD11">
        <v>108.64</v>
      </c>
      <c r="AE11">
        <v>0</v>
      </c>
      <c r="AF11">
        <v>111.39</v>
      </c>
      <c r="AG11">
        <v>114.67</v>
      </c>
      <c r="AH11">
        <v>0</v>
      </c>
      <c r="AI11">
        <v>0</v>
      </c>
      <c r="AJ11">
        <v>114</v>
      </c>
      <c r="AK11">
        <v>1517.31</v>
      </c>
      <c r="AL11">
        <v>2</v>
      </c>
    </row>
    <row r="12" spans="1:38" x14ac:dyDescent="0.25">
      <c r="A12" t="s">
        <v>391</v>
      </c>
      <c r="B12">
        <v>6</v>
      </c>
      <c r="C12" t="s">
        <v>201</v>
      </c>
      <c r="D12" t="s">
        <v>108</v>
      </c>
      <c r="E12" t="s">
        <v>357</v>
      </c>
      <c r="F12">
        <v>13</v>
      </c>
      <c r="G12">
        <v>1380.64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83.33</v>
      </c>
      <c r="P12">
        <v>0</v>
      </c>
      <c r="Q12">
        <v>110.14</v>
      </c>
      <c r="R12">
        <v>109.51</v>
      </c>
      <c r="S12">
        <v>0</v>
      </c>
      <c r="T12">
        <v>116.72</v>
      </c>
      <c r="U12">
        <v>109.16</v>
      </c>
      <c r="V12">
        <v>0</v>
      </c>
      <c r="W12">
        <v>111.38</v>
      </c>
      <c r="X12">
        <v>0</v>
      </c>
      <c r="Y12">
        <v>0</v>
      </c>
      <c r="Z12">
        <v>110.86</v>
      </c>
      <c r="AA12">
        <v>107.06</v>
      </c>
      <c r="AB12">
        <v>100</v>
      </c>
      <c r="AC12">
        <v>111.72</v>
      </c>
      <c r="AD12">
        <v>111.76</v>
      </c>
      <c r="AE12">
        <v>0</v>
      </c>
      <c r="AF12">
        <v>90</v>
      </c>
      <c r="AG12">
        <v>109</v>
      </c>
      <c r="AH12">
        <v>0</v>
      </c>
      <c r="AI12">
        <v>0</v>
      </c>
      <c r="AJ12">
        <v>114.24</v>
      </c>
      <c r="AK12">
        <v>1380.64</v>
      </c>
      <c r="AL12">
        <v>6</v>
      </c>
    </row>
    <row r="13" spans="1:38" x14ac:dyDescent="0.25">
      <c r="A13" t="s">
        <v>391</v>
      </c>
      <c r="B13">
        <v>7</v>
      </c>
      <c r="C13" t="s">
        <v>145</v>
      </c>
      <c r="D13" t="s">
        <v>146</v>
      </c>
      <c r="E13" t="s">
        <v>357</v>
      </c>
      <c r="F13">
        <v>12</v>
      </c>
      <c r="G13">
        <v>1347.27</v>
      </c>
      <c r="H13">
        <v>106.59</v>
      </c>
      <c r="I13">
        <v>112.92</v>
      </c>
      <c r="J13">
        <v>0</v>
      </c>
      <c r="K13">
        <v>0</v>
      </c>
      <c r="L13">
        <v>113.74</v>
      </c>
      <c r="M13">
        <v>0</v>
      </c>
      <c r="N13">
        <v>0</v>
      </c>
      <c r="O13">
        <v>0</v>
      </c>
      <c r="P13">
        <v>0</v>
      </c>
      <c r="Q13">
        <v>0</v>
      </c>
      <c r="R13">
        <v>111</v>
      </c>
      <c r="S13">
        <v>0</v>
      </c>
      <c r="T13">
        <v>0</v>
      </c>
      <c r="U13">
        <v>108.55</v>
      </c>
      <c r="V13">
        <v>0</v>
      </c>
      <c r="W13">
        <v>0</v>
      </c>
      <c r="X13">
        <v>0</v>
      </c>
      <c r="Y13">
        <v>0</v>
      </c>
      <c r="Z13">
        <v>111.26</v>
      </c>
      <c r="AA13">
        <v>0</v>
      </c>
      <c r="AB13">
        <v>114.18</v>
      </c>
      <c r="AC13">
        <v>110.66</v>
      </c>
      <c r="AD13">
        <v>109.26</v>
      </c>
      <c r="AE13">
        <v>116.13</v>
      </c>
      <c r="AF13">
        <v>116.62</v>
      </c>
      <c r="AG13">
        <v>116.36</v>
      </c>
      <c r="AH13">
        <v>0</v>
      </c>
      <c r="AI13">
        <v>0</v>
      </c>
      <c r="AJ13">
        <v>116.49</v>
      </c>
      <c r="AK13">
        <v>1347.27</v>
      </c>
      <c r="AL13">
        <v>7</v>
      </c>
    </row>
    <row r="14" spans="1:38" x14ac:dyDescent="0.25">
      <c r="A14" t="s">
        <v>391</v>
      </c>
      <c r="B14">
        <v>8</v>
      </c>
      <c r="C14" t="s">
        <v>66</v>
      </c>
      <c r="D14" t="s">
        <v>67</v>
      </c>
      <c r="E14" t="s">
        <v>358</v>
      </c>
      <c r="F14">
        <v>11</v>
      </c>
      <c r="G14">
        <v>1333.48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121.68</v>
      </c>
      <c r="O14">
        <v>0</v>
      </c>
      <c r="P14">
        <v>119.97</v>
      </c>
      <c r="Q14">
        <v>121.27</v>
      </c>
      <c r="R14">
        <v>121.27</v>
      </c>
      <c r="S14">
        <v>0</v>
      </c>
      <c r="T14">
        <v>0</v>
      </c>
      <c r="U14">
        <v>120.44</v>
      </c>
      <c r="V14">
        <v>0</v>
      </c>
      <c r="W14">
        <v>120.49</v>
      </c>
      <c r="X14">
        <v>0</v>
      </c>
      <c r="Y14">
        <v>0</v>
      </c>
      <c r="Z14">
        <v>121.34</v>
      </c>
      <c r="AA14">
        <v>121.02</v>
      </c>
      <c r="AB14">
        <v>0</v>
      </c>
      <c r="AC14">
        <v>120.82</v>
      </c>
      <c r="AD14">
        <v>121.88</v>
      </c>
      <c r="AE14">
        <v>0</v>
      </c>
      <c r="AF14">
        <v>0</v>
      </c>
      <c r="AG14">
        <v>123.3</v>
      </c>
      <c r="AH14">
        <v>0</v>
      </c>
      <c r="AI14">
        <v>0</v>
      </c>
      <c r="AJ14">
        <v>122.59</v>
      </c>
      <c r="AK14">
        <v>1333.48</v>
      </c>
      <c r="AL14">
        <v>8</v>
      </c>
    </row>
    <row r="15" spans="1:38" x14ac:dyDescent="0.25">
      <c r="A15" t="s">
        <v>391</v>
      </c>
      <c r="B15">
        <v>9</v>
      </c>
      <c r="C15" t="s">
        <v>95</v>
      </c>
      <c r="D15" t="s">
        <v>96</v>
      </c>
      <c r="E15" t="s">
        <v>390</v>
      </c>
      <c r="F15">
        <v>11</v>
      </c>
      <c r="G15">
        <v>1307.96</v>
      </c>
      <c r="H15">
        <v>117.9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117.27</v>
      </c>
      <c r="V15">
        <v>120.23</v>
      </c>
      <c r="W15">
        <v>118.49</v>
      </c>
      <c r="X15">
        <v>0</v>
      </c>
      <c r="Y15">
        <v>0</v>
      </c>
      <c r="Z15">
        <v>119.17</v>
      </c>
      <c r="AA15">
        <v>118.75</v>
      </c>
      <c r="AB15">
        <v>118.83</v>
      </c>
      <c r="AC15">
        <v>120.33</v>
      </c>
      <c r="AD15">
        <v>119.72</v>
      </c>
      <c r="AE15">
        <v>121.92</v>
      </c>
      <c r="AF15">
        <v>0</v>
      </c>
      <c r="AG15">
        <v>115.35</v>
      </c>
      <c r="AH15">
        <v>0</v>
      </c>
      <c r="AI15">
        <v>0</v>
      </c>
      <c r="AJ15">
        <v>121.13</v>
      </c>
      <c r="AK15">
        <v>1307.96</v>
      </c>
      <c r="AL15">
        <v>9</v>
      </c>
    </row>
    <row r="16" spans="1:38" x14ac:dyDescent="0.25">
      <c r="A16" t="s">
        <v>391</v>
      </c>
      <c r="B16">
        <v>10</v>
      </c>
      <c r="C16" t="s">
        <v>138</v>
      </c>
      <c r="D16" t="s">
        <v>133</v>
      </c>
      <c r="F16">
        <v>12</v>
      </c>
      <c r="G16">
        <v>1296.4000000000001</v>
      </c>
      <c r="H16">
        <v>0</v>
      </c>
      <c r="I16">
        <v>113.32</v>
      </c>
      <c r="J16">
        <v>0</v>
      </c>
      <c r="K16">
        <v>108.26</v>
      </c>
      <c r="L16">
        <v>77.78</v>
      </c>
      <c r="M16">
        <v>0</v>
      </c>
      <c r="N16">
        <v>114.73</v>
      </c>
      <c r="O16">
        <v>111.75</v>
      </c>
      <c r="P16">
        <v>109.99</v>
      </c>
      <c r="Q16">
        <v>107.83</v>
      </c>
      <c r="R16">
        <v>0</v>
      </c>
      <c r="S16">
        <v>114.77</v>
      </c>
      <c r="T16">
        <v>115.56</v>
      </c>
      <c r="U16">
        <v>103.7</v>
      </c>
      <c r="V16">
        <v>0</v>
      </c>
      <c r="W16">
        <v>111.84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106.87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115.17</v>
      </c>
      <c r="AK16">
        <v>1296.4000000000001</v>
      </c>
      <c r="AL16">
        <v>10</v>
      </c>
    </row>
    <row r="17" spans="1:38" x14ac:dyDescent="0.25">
      <c r="A17" t="s">
        <v>391</v>
      </c>
      <c r="B17">
        <v>11</v>
      </c>
      <c r="C17" t="s">
        <v>276</v>
      </c>
      <c r="D17" t="s">
        <v>111</v>
      </c>
      <c r="E17" t="s">
        <v>381</v>
      </c>
      <c r="F17">
        <v>12</v>
      </c>
      <c r="G17">
        <v>1218.58</v>
      </c>
      <c r="H17">
        <v>106</v>
      </c>
      <c r="I17">
        <v>109.19</v>
      </c>
      <c r="J17">
        <v>106.65</v>
      </c>
      <c r="K17">
        <v>0</v>
      </c>
      <c r="L17">
        <v>110.65</v>
      </c>
      <c r="M17">
        <v>0</v>
      </c>
      <c r="N17">
        <v>0</v>
      </c>
      <c r="O17">
        <v>110.51</v>
      </c>
      <c r="P17">
        <v>108.69</v>
      </c>
      <c r="Q17">
        <v>0</v>
      </c>
      <c r="R17">
        <v>105.85</v>
      </c>
      <c r="S17">
        <v>103.75</v>
      </c>
      <c r="T17">
        <v>0</v>
      </c>
      <c r="U17">
        <v>50</v>
      </c>
      <c r="V17">
        <v>90</v>
      </c>
      <c r="W17">
        <v>0</v>
      </c>
      <c r="X17">
        <v>0</v>
      </c>
      <c r="Y17">
        <v>0</v>
      </c>
      <c r="Z17">
        <v>105.62</v>
      </c>
      <c r="AA17">
        <v>0</v>
      </c>
      <c r="AB17">
        <v>111.67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111.16</v>
      </c>
      <c r="AK17">
        <v>1218.58</v>
      </c>
      <c r="AL17">
        <v>11</v>
      </c>
    </row>
    <row r="18" spans="1:38" x14ac:dyDescent="0.25">
      <c r="A18" t="s">
        <v>392</v>
      </c>
      <c r="B18">
        <v>12</v>
      </c>
      <c r="C18" t="s">
        <v>116</v>
      </c>
      <c r="D18" t="s">
        <v>117</v>
      </c>
      <c r="E18" t="s">
        <v>358</v>
      </c>
      <c r="F18">
        <v>9</v>
      </c>
      <c r="G18">
        <v>1044.4100000000001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116.54</v>
      </c>
      <c r="Q18">
        <v>0</v>
      </c>
      <c r="R18">
        <v>115.48</v>
      </c>
      <c r="S18">
        <v>0</v>
      </c>
      <c r="T18">
        <v>0</v>
      </c>
      <c r="U18">
        <v>113.3</v>
      </c>
      <c r="V18">
        <v>0</v>
      </c>
      <c r="W18">
        <v>115.98</v>
      </c>
      <c r="X18">
        <v>0</v>
      </c>
      <c r="Y18">
        <v>0</v>
      </c>
      <c r="Z18">
        <v>118.36</v>
      </c>
      <c r="AA18">
        <v>115.47</v>
      </c>
      <c r="AB18">
        <v>0</v>
      </c>
      <c r="AC18">
        <v>116.17</v>
      </c>
      <c r="AD18">
        <v>115.25</v>
      </c>
      <c r="AE18">
        <v>0</v>
      </c>
      <c r="AF18">
        <v>0</v>
      </c>
      <c r="AG18">
        <v>117.86</v>
      </c>
      <c r="AH18">
        <v>0</v>
      </c>
      <c r="AI18">
        <v>0</v>
      </c>
      <c r="AJ18">
        <v>118.11</v>
      </c>
      <c r="AK18">
        <v>1044.4100000000001</v>
      </c>
      <c r="AL18">
        <v>12</v>
      </c>
    </row>
    <row r="19" spans="1:38" x14ac:dyDescent="0.25">
      <c r="A19" t="s">
        <v>391</v>
      </c>
      <c r="B19">
        <v>13</v>
      </c>
      <c r="C19" t="s">
        <v>82</v>
      </c>
      <c r="D19" t="s">
        <v>177</v>
      </c>
      <c r="E19" t="s">
        <v>579</v>
      </c>
      <c r="F19">
        <v>9</v>
      </c>
      <c r="G19">
        <v>1042.1600000000001</v>
      </c>
      <c r="H19">
        <v>118.97</v>
      </c>
      <c r="I19">
        <v>119.84</v>
      </c>
      <c r="J19">
        <v>0</v>
      </c>
      <c r="K19">
        <v>106</v>
      </c>
      <c r="L19">
        <v>113.59</v>
      </c>
      <c r="M19">
        <v>0</v>
      </c>
      <c r="N19">
        <v>112.25</v>
      </c>
      <c r="O19">
        <v>116.42</v>
      </c>
      <c r="P19">
        <v>0</v>
      </c>
      <c r="Q19">
        <v>0</v>
      </c>
      <c r="R19">
        <v>0</v>
      </c>
      <c r="S19">
        <v>0</v>
      </c>
      <c r="T19">
        <v>0</v>
      </c>
      <c r="U19">
        <v>116.03</v>
      </c>
      <c r="V19">
        <v>0</v>
      </c>
      <c r="W19">
        <v>118.44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120.62</v>
      </c>
      <c r="AG19">
        <v>0</v>
      </c>
      <c r="AH19">
        <v>0</v>
      </c>
      <c r="AI19">
        <v>0</v>
      </c>
      <c r="AJ19">
        <v>120.23</v>
      </c>
      <c r="AK19">
        <v>1042.1600000000001</v>
      </c>
      <c r="AL19">
        <v>13</v>
      </c>
    </row>
    <row r="20" spans="1:38" x14ac:dyDescent="0.25">
      <c r="A20" t="s">
        <v>392</v>
      </c>
      <c r="B20">
        <v>14</v>
      </c>
      <c r="C20" t="s">
        <v>129</v>
      </c>
      <c r="D20" t="s">
        <v>130</v>
      </c>
      <c r="E20" t="s">
        <v>457</v>
      </c>
      <c r="F20">
        <v>9</v>
      </c>
      <c r="G20">
        <v>1032.31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114.43</v>
      </c>
      <c r="P20">
        <v>112.51</v>
      </c>
      <c r="Q20">
        <v>0</v>
      </c>
      <c r="R20">
        <v>0</v>
      </c>
      <c r="S20">
        <v>0</v>
      </c>
      <c r="T20">
        <v>0</v>
      </c>
      <c r="U20">
        <v>0</v>
      </c>
      <c r="V20">
        <v>114.44</v>
      </c>
      <c r="W20">
        <v>110.66</v>
      </c>
      <c r="X20">
        <v>116.21</v>
      </c>
      <c r="Y20">
        <v>0</v>
      </c>
      <c r="Z20">
        <v>111.16</v>
      </c>
      <c r="AA20">
        <v>115.55</v>
      </c>
      <c r="AB20">
        <v>0</v>
      </c>
      <c r="AC20">
        <v>0</v>
      </c>
      <c r="AD20">
        <v>0</v>
      </c>
      <c r="AE20">
        <v>120.35</v>
      </c>
      <c r="AF20">
        <v>0</v>
      </c>
      <c r="AG20">
        <v>117</v>
      </c>
      <c r="AH20">
        <v>0</v>
      </c>
      <c r="AI20">
        <v>0</v>
      </c>
      <c r="AJ20">
        <v>118.68</v>
      </c>
      <c r="AK20">
        <v>1032.31</v>
      </c>
      <c r="AL20">
        <v>14</v>
      </c>
    </row>
    <row r="21" spans="1:38" x14ac:dyDescent="0.25">
      <c r="A21" t="s">
        <v>391</v>
      </c>
      <c r="B21">
        <v>15</v>
      </c>
      <c r="C21" t="s">
        <v>68</v>
      </c>
      <c r="D21" t="s">
        <v>231</v>
      </c>
      <c r="E21" t="s">
        <v>368</v>
      </c>
      <c r="F21">
        <v>8</v>
      </c>
      <c r="G21">
        <v>950.12</v>
      </c>
      <c r="H21">
        <v>119.54</v>
      </c>
      <c r="I21">
        <v>120.9</v>
      </c>
      <c r="J21">
        <v>0</v>
      </c>
      <c r="K21">
        <v>115.03</v>
      </c>
      <c r="L21">
        <v>120.49</v>
      </c>
      <c r="M21">
        <v>0</v>
      </c>
      <c r="N21">
        <v>0</v>
      </c>
      <c r="O21">
        <v>119.21</v>
      </c>
      <c r="P21">
        <v>116.99</v>
      </c>
      <c r="Q21">
        <v>0</v>
      </c>
      <c r="R21">
        <v>119.66</v>
      </c>
      <c r="S21">
        <v>0</v>
      </c>
      <c r="T21">
        <v>0</v>
      </c>
      <c r="U21">
        <v>0</v>
      </c>
      <c r="V21">
        <v>0</v>
      </c>
      <c r="W21">
        <v>118.3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120.7</v>
      </c>
      <c r="AK21">
        <v>950.12</v>
      </c>
      <c r="AL21">
        <v>15</v>
      </c>
    </row>
    <row r="22" spans="1:38" x14ac:dyDescent="0.25">
      <c r="A22" t="s">
        <v>391</v>
      </c>
      <c r="B22">
        <v>16</v>
      </c>
      <c r="C22" t="s">
        <v>245</v>
      </c>
      <c r="D22" t="s">
        <v>167</v>
      </c>
      <c r="E22" t="s">
        <v>358</v>
      </c>
      <c r="F22">
        <v>8</v>
      </c>
      <c r="G22">
        <v>948.19</v>
      </c>
      <c r="H22">
        <v>0</v>
      </c>
      <c r="I22">
        <v>118.81</v>
      </c>
      <c r="J22">
        <v>0</v>
      </c>
      <c r="K22">
        <v>117.77</v>
      </c>
      <c r="L22">
        <v>117.85</v>
      </c>
      <c r="M22">
        <v>0</v>
      </c>
      <c r="N22">
        <v>118.35</v>
      </c>
      <c r="O22">
        <v>0</v>
      </c>
      <c r="P22">
        <v>0</v>
      </c>
      <c r="Q22">
        <v>0</v>
      </c>
      <c r="R22">
        <v>0</v>
      </c>
      <c r="S22">
        <v>0</v>
      </c>
      <c r="T22">
        <v>121.9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117.09</v>
      </c>
      <c r="AD22">
        <v>116.06</v>
      </c>
      <c r="AE22">
        <v>0</v>
      </c>
      <c r="AF22">
        <v>0</v>
      </c>
      <c r="AG22">
        <v>0</v>
      </c>
      <c r="AH22">
        <v>120.36</v>
      </c>
      <c r="AI22">
        <v>1</v>
      </c>
      <c r="AJ22">
        <v>120.36</v>
      </c>
      <c r="AK22">
        <v>948.19</v>
      </c>
      <c r="AL22">
        <v>16</v>
      </c>
    </row>
    <row r="23" spans="1:38" x14ac:dyDescent="0.25">
      <c r="A23" t="s">
        <v>392</v>
      </c>
      <c r="B23">
        <v>17</v>
      </c>
      <c r="C23" t="s">
        <v>127</v>
      </c>
      <c r="D23" t="s">
        <v>128</v>
      </c>
      <c r="E23" t="s">
        <v>357</v>
      </c>
      <c r="F23">
        <v>8</v>
      </c>
      <c r="G23">
        <v>930.42</v>
      </c>
      <c r="H23">
        <v>119.41</v>
      </c>
      <c r="I23">
        <v>0</v>
      </c>
      <c r="J23">
        <v>0</v>
      </c>
      <c r="K23">
        <v>0</v>
      </c>
      <c r="L23">
        <v>118.64</v>
      </c>
      <c r="M23">
        <v>0</v>
      </c>
      <c r="N23">
        <v>0</v>
      </c>
      <c r="O23">
        <v>119.95</v>
      </c>
      <c r="P23">
        <v>0</v>
      </c>
      <c r="Q23">
        <v>95</v>
      </c>
      <c r="R23">
        <v>119.47</v>
      </c>
      <c r="S23">
        <v>0</v>
      </c>
      <c r="T23">
        <v>0</v>
      </c>
      <c r="U23">
        <v>119.59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117.11</v>
      </c>
      <c r="AE23">
        <v>0</v>
      </c>
      <c r="AF23">
        <v>0</v>
      </c>
      <c r="AG23">
        <v>121.25</v>
      </c>
      <c r="AH23">
        <v>0</v>
      </c>
      <c r="AI23">
        <v>0</v>
      </c>
      <c r="AJ23">
        <v>120.6</v>
      </c>
      <c r="AK23">
        <v>930.42</v>
      </c>
      <c r="AL23">
        <v>17</v>
      </c>
    </row>
    <row r="24" spans="1:38" x14ac:dyDescent="0.25">
      <c r="A24" t="s">
        <v>392</v>
      </c>
      <c r="B24">
        <v>18</v>
      </c>
      <c r="C24" t="s">
        <v>276</v>
      </c>
      <c r="D24" t="s">
        <v>277</v>
      </c>
      <c r="E24" t="s">
        <v>381</v>
      </c>
      <c r="F24">
        <v>9</v>
      </c>
      <c r="G24">
        <v>927.67</v>
      </c>
      <c r="H24">
        <v>0</v>
      </c>
      <c r="I24">
        <v>0</v>
      </c>
      <c r="J24">
        <v>110.92</v>
      </c>
      <c r="K24">
        <v>0</v>
      </c>
      <c r="L24">
        <v>105.46</v>
      </c>
      <c r="M24">
        <v>0</v>
      </c>
      <c r="N24">
        <v>0</v>
      </c>
      <c r="O24">
        <v>111.45</v>
      </c>
      <c r="P24">
        <v>78.569999999999993</v>
      </c>
      <c r="Q24">
        <v>0</v>
      </c>
      <c r="R24">
        <v>105.86</v>
      </c>
      <c r="S24">
        <v>103.87</v>
      </c>
      <c r="T24">
        <v>0</v>
      </c>
      <c r="U24">
        <v>104.91</v>
      </c>
      <c r="V24">
        <v>0</v>
      </c>
      <c r="W24">
        <v>0</v>
      </c>
      <c r="X24">
        <v>0</v>
      </c>
      <c r="Y24">
        <v>0</v>
      </c>
      <c r="Z24">
        <v>106.63</v>
      </c>
      <c r="AA24">
        <v>0</v>
      </c>
      <c r="AB24">
        <v>100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111.19</v>
      </c>
      <c r="AK24">
        <v>927.67</v>
      </c>
      <c r="AL24">
        <v>18</v>
      </c>
    </row>
    <row r="25" spans="1:38" x14ac:dyDescent="0.25">
      <c r="A25" t="s">
        <v>391</v>
      </c>
      <c r="B25">
        <v>19</v>
      </c>
      <c r="C25" t="s">
        <v>74</v>
      </c>
      <c r="D25" t="s">
        <v>320</v>
      </c>
      <c r="E25" t="s">
        <v>367</v>
      </c>
      <c r="F25">
        <v>8</v>
      </c>
      <c r="G25">
        <v>887.07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109.94</v>
      </c>
      <c r="Q25">
        <v>0</v>
      </c>
      <c r="R25">
        <v>110.78</v>
      </c>
      <c r="S25">
        <v>112.12</v>
      </c>
      <c r="T25">
        <v>0</v>
      </c>
      <c r="U25">
        <v>0</v>
      </c>
      <c r="V25">
        <v>114.88</v>
      </c>
      <c r="W25">
        <v>112.19</v>
      </c>
      <c r="X25">
        <v>0</v>
      </c>
      <c r="Y25">
        <v>0</v>
      </c>
      <c r="Z25">
        <v>0</v>
      </c>
      <c r="AA25">
        <v>0</v>
      </c>
      <c r="AB25">
        <v>0</v>
      </c>
      <c r="AC25">
        <v>114.77</v>
      </c>
      <c r="AD25">
        <v>0</v>
      </c>
      <c r="AE25">
        <v>0</v>
      </c>
      <c r="AF25">
        <v>95</v>
      </c>
      <c r="AG25">
        <v>117.39</v>
      </c>
      <c r="AH25">
        <v>0</v>
      </c>
      <c r="AI25">
        <v>0</v>
      </c>
      <c r="AJ25">
        <v>116.14</v>
      </c>
      <c r="AK25">
        <v>887.07</v>
      </c>
      <c r="AL25">
        <v>19</v>
      </c>
    </row>
    <row r="26" spans="1:38" x14ac:dyDescent="0.25">
      <c r="A26" t="s">
        <v>391</v>
      </c>
      <c r="B26">
        <v>20</v>
      </c>
      <c r="C26" t="s">
        <v>510</v>
      </c>
      <c r="D26" t="s">
        <v>511</v>
      </c>
      <c r="F26">
        <v>7</v>
      </c>
      <c r="G26">
        <v>838.68</v>
      </c>
      <c r="H26">
        <v>0</v>
      </c>
      <c r="I26">
        <v>118.31</v>
      </c>
      <c r="J26">
        <v>121.06</v>
      </c>
      <c r="K26">
        <v>117.25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121.63</v>
      </c>
      <c r="T26">
        <v>122.19</v>
      </c>
      <c r="U26">
        <v>118.35</v>
      </c>
      <c r="V26">
        <v>0</v>
      </c>
      <c r="W26">
        <v>0</v>
      </c>
      <c r="X26">
        <v>0</v>
      </c>
      <c r="Y26">
        <v>0</v>
      </c>
      <c r="Z26">
        <v>0</v>
      </c>
      <c r="AA26">
        <v>119.89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121.91</v>
      </c>
      <c r="AK26">
        <v>838.68</v>
      </c>
      <c r="AL26">
        <v>20</v>
      </c>
    </row>
    <row r="27" spans="1:38" x14ac:dyDescent="0.25">
      <c r="A27" t="s">
        <v>391</v>
      </c>
      <c r="B27">
        <v>21</v>
      </c>
      <c r="C27" t="s">
        <v>267</v>
      </c>
      <c r="D27" t="s">
        <v>252</v>
      </c>
      <c r="E27" t="s">
        <v>419</v>
      </c>
      <c r="F27">
        <v>7</v>
      </c>
      <c r="G27">
        <v>817.12</v>
      </c>
      <c r="H27">
        <v>0</v>
      </c>
      <c r="I27">
        <v>115.27</v>
      </c>
      <c r="J27">
        <v>118.18</v>
      </c>
      <c r="K27">
        <v>114.36</v>
      </c>
      <c r="L27">
        <v>115.84</v>
      </c>
      <c r="M27">
        <v>0</v>
      </c>
      <c r="N27">
        <v>118.14</v>
      </c>
      <c r="O27">
        <v>0</v>
      </c>
      <c r="P27">
        <v>115.08</v>
      </c>
      <c r="Q27">
        <v>0</v>
      </c>
      <c r="R27">
        <v>0</v>
      </c>
      <c r="S27">
        <v>120.25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119.22</v>
      </c>
      <c r="AK27">
        <v>817.12</v>
      </c>
      <c r="AL27">
        <v>21</v>
      </c>
    </row>
    <row r="28" spans="1:38" x14ac:dyDescent="0.25">
      <c r="A28" t="s">
        <v>391</v>
      </c>
      <c r="B28">
        <v>22</v>
      </c>
      <c r="C28" t="s">
        <v>199</v>
      </c>
      <c r="D28" t="s">
        <v>200</v>
      </c>
      <c r="E28" t="s">
        <v>361</v>
      </c>
      <c r="F28">
        <v>7</v>
      </c>
      <c r="G28">
        <v>801.47</v>
      </c>
      <c r="H28">
        <v>0</v>
      </c>
      <c r="I28">
        <v>113.71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112.36</v>
      </c>
      <c r="Q28">
        <v>0</v>
      </c>
      <c r="R28">
        <v>0</v>
      </c>
      <c r="S28">
        <v>0</v>
      </c>
      <c r="T28">
        <v>0</v>
      </c>
      <c r="U28">
        <v>0</v>
      </c>
      <c r="V28">
        <v>117.6</v>
      </c>
      <c r="W28">
        <v>112.37</v>
      </c>
      <c r="X28">
        <v>0</v>
      </c>
      <c r="Y28">
        <v>0</v>
      </c>
      <c r="Z28">
        <v>0</v>
      </c>
      <c r="AA28">
        <v>112.67</v>
      </c>
      <c r="AB28">
        <v>116.27</v>
      </c>
      <c r="AC28">
        <v>0</v>
      </c>
      <c r="AD28">
        <v>0</v>
      </c>
      <c r="AE28">
        <v>0</v>
      </c>
      <c r="AF28">
        <v>0</v>
      </c>
      <c r="AG28">
        <v>116.49</v>
      </c>
      <c r="AH28">
        <v>0</v>
      </c>
      <c r="AI28">
        <v>0</v>
      </c>
      <c r="AJ28">
        <v>117.05</v>
      </c>
      <c r="AK28">
        <v>801.47</v>
      </c>
      <c r="AL28">
        <v>22</v>
      </c>
    </row>
    <row r="29" spans="1:38" x14ac:dyDescent="0.25">
      <c r="A29" t="s">
        <v>391</v>
      </c>
      <c r="B29">
        <v>23</v>
      </c>
      <c r="C29" t="s">
        <v>218</v>
      </c>
      <c r="D29" t="s">
        <v>56</v>
      </c>
      <c r="E29" t="s">
        <v>484</v>
      </c>
      <c r="F29">
        <v>7</v>
      </c>
      <c r="G29">
        <v>747.47</v>
      </c>
      <c r="H29">
        <v>113.8</v>
      </c>
      <c r="I29">
        <v>50</v>
      </c>
      <c r="J29">
        <v>0</v>
      </c>
      <c r="K29">
        <v>0</v>
      </c>
      <c r="L29">
        <v>0</v>
      </c>
      <c r="M29">
        <v>0</v>
      </c>
      <c r="N29">
        <v>0</v>
      </c>
      <c r="O29">
        <v>115.48</v>
      </c>
      <c r="P29">
        <v>115.48</v>
      </c>
      <c r="Q29">
        <v>0</v>
      </c>
      <c r="R29">
        <v>0</v>
      </c>
      <c r="S29">
        <v>0</v>
      </c>
      <c r="T29">
        <v>0</v>
      </c>
      <c r="U29">
        <v>0</v>
      </c>
      <c r="V29">
        <v>117.51</v>
      </c>
      <c r="W29">
        <v>0</v>
      </c>
      <c r="X29">
        <v>0</v>
      </c>
      <c r="Y29">
        <v>0</v>
      </c>
      <c r="Z29">
        <v>0</v>
      </c>
      <c r="AA29">
        <v>116.68</v>
      </c>
      <c r="AB29">
        <v>118.52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118.02</v>
      </c>
      <c r="AK29">
        <v>747.47</v>
      </c>
      <c r="AL29">
        <v>23</v>
      </c>
    </row>
    <row r="30" spans="1:38" x14ac:dyDescent="0.25">
      <c r="A30" t="s">
        <v>391</v>
      </c>
      <c r="B30">
        <v>24</v>
      </c>
      <c r="C30" t="s">
        <v>206</v>
      </c>
      <c r="D30" t="s">
        <v>922</v>
      </c>
      <c r="E30" t="s">
        <v>364</v>
      </c>
      <c r="F30">
        <v>7</v>
      </c>
      <c r="G30">
        <v>736.73</v>
      </c>
      <c r="H30">
        <v>111.91</v>
      </c>
      <c r="I30">
        <v>110.46</v>
      </c>
      <c r="J30">
        <v>0</v>
      </c>
      <c r="K30">
        <v>105.17</v>
      </c>
      <c r="L30">
        <v>109.4</v>
      </c>
      <c r="M30">
        <v>0</v>
      </c>
      <c r="N30">
        <v>0</v>
      </c>
      <c r="O30">
        <v>111.53</v>
      </c>
      <c r="P30">
        <v>0</v>
      </c>
      <c r="Q30">
        <v>0</v>
      </c>
      <c r="R30">
        <v>109.69</v>
      </c>
      <c r="S30">
        <v>0</v>
      </c>
      <c r="T30">
        <v>0</v>
      </c>
      <c r="U30">
        <v>78.569999999999993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111.72</v>
      </c>
      <c r="AK30">
        <v>736.73</v>
      </c>
      <c r="AL30">
        <v>24</v>
      </c>
    </row>
    <row r="31" spans="1:38" x14ac:dyDescent="0.25">
      <c r="A31" t="s">
        <v>391</v>
      </c>
      <c r="B31">
        <v>25</v>
      </c>
      <c r="C31" t="s">
        <v>244</v>
      </c>
      <c r="D31" t="s">
        <v>108</v>
      </c>
      <c r="E31" t="s">
        <v>586</v>
      </c>
      <c r="F31">
        <v>6</v>
      </c>
      <c r="G31">
        <v>638.77</v>
      </c>
      <c r="H31">
        <v>0</v>
      </c>
      <c r="I31">
        <v>109.95</v>
      </c>
      <c r="J31">
        <v>0</v>
      </c>
      <c r="K31">
        <v>111.4</v>
      </c>
      <c r="L31">
        <v>109.28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100</v>
      </c>
      <c r="T31">
        <v>115.28</v>
      </c>
      <c r="U31">
        <v>92.86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113.34</v>
      </c>
      <c r="AK31">
        <v>638.77</v>
      </c>
      <c r="AL31">
        <v>25</v>
      </c>
    </row>
    <row r="32" spans="1:38" x14ac:dyDescent="0.25">
      <c r="A32" t="s">
        <v>392</v>
      </c>
      <c r="B32">
        <v>26</v>
      </c>
      <c r="C32" t="s">
        <v>107</v>
      </c>
      <c r="D32" t="s">
        <v>292</v>
      </c>
      <c r="E32" t="s">
        <v>357</v>
      </c>
      <c r="F32">
        <v>6</v>
      </c>
      <c r="G32">
        <v>631.42999999999995</v>
      </c>
      <c r="H32">
        <v>0</v>
      </c>
      <c r="I32">
        <v>0</v>
      </c>
      <c r="J32">
        <v>0</v>
      </c>
      <c r="K32">
        <v>0</v>
      </c>
      <c r="L32">
        <v>104.76</v>
      </c>
      <c r="M32">
        <v>0</v>
      </c>
      <c r="N32">
        <v>106.98</v>
      </c>
      <c r="O32">
        <v>0</v>
      </c>
      <c r="P32">
        <v>0</v>
      </c>
      <c r="Q32">
        <v>0</v>
      </c>
      <c r="R32">
        <v>104.67</v>
      </c>
      <c r="S32">
        <v>0</v>
      </c>
      <c r="T32">
        <v>0</v>
      </c>
      <c r="U32">
        <v>0</v>
      </c>
      <c r="V32">
        <v>0</v>
      </c>
      <c r="W32">
        <v>100</v>
      </c>
      <c r="X32">
        <v>0</v>
      </c>
      <c r="Y32">
        <v>0</v>
      </c>
      <c r="Z32">
        <v>103.82</v>
      </c>
      <c r="AA32">
        <v>0</v>
      </c>
      <c r="AB32">
        <v>0</v>
      </c>
      <c r="AC32">
        <v>0</v>
      </c>
      <c r="AD32">
        <v>0</v>
      </c>
      <c r="AE32">
        <v>111.2</v>
      </c>
      <c r="AF32">
        <v>0</v>
      </c>
      <c r="AG32">
        <v>0</v>
      </c>
      <c r="AH32">
        <v>0</v>
      </c>
      <c r="AI32">
        <v>0</v>
      </c>
      <c r="AJ32">
        <v>109.09</v>
      </c>
      <c r="AK32">
        <v>631.42999999999995</v>
      </c>
      <c r="AL32">
        <v>26</v>
      </c>
    </row>
    <row r="33" spans="1:38" x14ac:dyDescent="0.25">
      <c r="A33" t="s">
        <v>391</v>
      </c>
      <c r="B33">
        <v>27</v>
      </c>
      <c r="C33" t="s">
        <v>983</v>
      </c>
      <c r="D33" t="s">
        <v>108</v>
      </c>
      <c r="E33" t="s">
        <v>579</v>
      </c>
      <c r="F33">
        <v>6</v>
      </c>
      <c r="G33">
        <v>596.22</v>
      </c>
      <c r="H33">
        <v>0</v>
      </c>
      <c r="I33">
        <v>0</v>
      </c>
      <c r="J33">
        <v>62.5</v>
      </c>
      <c r="K33">
        <v>105.65</v>
      </c>
      <c r="L33">
        <v>100</v>
      </c>
      <c r="M33">
        <v>110.73</v>
      </c>
      <c r="N33">
        <v>111.53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105.81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111.13</v>
      </c>
      <c r="AK33">
        <v>596.22</v>
      </c>
      <c r="AL33">
        <v>27</v>
      </c>
    </row>
    <row r="34" spans="1:38" x14ac:dyDescent="0.25">
      <c r="A34" t="s">
        <v>391</v>
      </c>
      <c r="B34">
        <v>28</v>
      </c>
      <c r="C34" t="s">
        <v>937</v>
      </c>
      <c r="D34" t="s">
        <v>938</v>
      </c>
      <c r="E34" t="s">
        <v>939</v>
      </c>
      <c r="F34">
        <v>5</v>
      </c>
      <c r="G34">
        <v>589.46</v>
      </c>
      <c r="H34">
        <v>0</v>
      </c>
      <c r="I34">
        <v>0</v>
      </c>
      <c r="J34">
        <v>116.7</v>
      </c>
      <c r="K34">
        <v>0</v>
      </c>
      <c r="L34">
        <v>116.9</v>
      </c>
      <c r="M34">
        <v>121.95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120</v>
      </c>
      <c r="U34">
        <v>113.91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120.98</v>
      </c>
      <c r="AK34">
        <v>589.46</v>
      </c>
      <c r="AL34">
        <v>28</v>
      </c>
    </row>
    <row r="35" spans="1:38" x14ac:dyDescent="0.25">
      <c r="A35" t="s">
        <v>392</v>
      </c>
      <c r="B35">
        <v>29</v>
      </c>
      <c r="C35" t="s">
        <v>1034</v>
      </c>
      <c r="D35" t="s">
        <v>1035</v>
      </c>
      <c r="E35" t="s">
        <v>367</v>
      </c>
      <c r="F35">
        <v>5</v>
      </c>
      <c r="G35">
        <v>580.66999999999996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113.5</v>
      </c>
      <c r="AB35">
        <v>114.37</v>
      </c>
      <c r="AC35">
        <v>0</v>
      </c>
      <c r="AD35">
        <v>114.25</v>
      </c>
      <c r="AE35">
        <v>119.1</v>
      </c>
      <c r="AF35">
        <v>119.45</v>
      </c>
      <c r="AG35">
        <v>0</v>
      </c>
      <c r="AH35">
        <v>0</v>
      </c>
      <c r="AI35">
        <v>0</v>
      </c>
      <c r="AJ35">
        <v>119.28</v>
      </c>
      <c r="AK35">
        <v>580.66999999999996</v>
      </c>
      <c r="AL35">
        <v>29</v>
      </c>
    </row>
    <row r="36" spans="1:38" x14ac:dyDescent="0.25">
      <c r="A36" t="s">
        <v>392</v>
      </c>
      <c r="B36">
        <v>30</v>
      </c>
      <c r="C36" t="s">
        <v>198</v>
      </c>
      <c r="D36" t="s">
        <v>487</v>
      </c>
      <c r="E36" t="s">
        <v>357</v>
      </c>
      <c r="F36">
        <v>5</v>
      </c>
      <c r="G36">
        <v>568.5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109.99</v>
      </c>
      <c r="V36">
        <v>0</v>
      </c>
      <c r="W36">
        <v>0</v>
      </c>
      <c r="X36">
        <v>0</v>
      </c>
      <c r="Y36">
        <v>0</v>
      </c>
      <c r="Z36">
        <v>0</v>
      </c>
      <c r="AA36">
        <v>112.43</v>
      </c>
      <c r="AB36">
        <v>118</v>
      </c>
      <c r="AC36">
        <v>0</v>
      </c>
      <c r="AD36">
        <v>0</v>
      </c>
      <c r="AE36">
        <v>0</v>
      </c>
      <c r="AF36">
        <v>114.52</v>
      </c>
      <c r="AG36">
        <v>113.56</v>
      </c>
      <c r="AH36">
        <v>0</v>
      </c>
      <c r="AI36">
        <v>0</v>
      </c>
      <c r="AJ36">
        <v>116.26</v>
      </c>
      <c r="AK36">
        <v>568.5</v>
      </c>
      <c r="AL36">
        <v>30</v>
      </c>
    </row>
    <row r="37" spans="1:38" x14ac:dyDescent="0.25">
      <c r="A37" t="s">
        <v>391</v>
      </c>
      <c r="B37">
        <v>31</v>
      </c>
      <c r="C37" t="s">
        <v>272</v>
      </c>
      <c r="D37" t="s">
        <v>232</v>
      </c>
      <c r="E37" t="s">
        <v>386</v>
      </c>
      <c r="F37">
        <v>5</v>
      </c>
      <c r="G37">
        <v>567.80999999999995</v>
      </c>
      <c r="H37">
        <v>0</v>
      </c>
      <c r="I37">
        <v>115.28</v>
      </c>
      <c r="J37">
        <v>0</v>
      </c>
      <c r="K37">
        <v>0</v>
      </c>
      <c r="L37">
        <v>0</v>
      </c>
      <c r="M37">
        <v>0</v>
      </c>
      <c r="N37">
        <v>114.11</v>
      </c>
      <c r="O37">
        <v>110.94</v>
      </c>
      <c r="P37">
        <v>110.72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116.76</v>
      </c>
      <c r="AH37">
        <v>0</v>
      </c>
      <c r="AI37">
        <v>0</v>
      </c>
      <c r="AJ37">
        <v>116.02</v>
      </c>
      <c r="AK37">
        <v>567.80999999999995</v>
      </c>
      <c r="AL37">
        <v>31</v>
      </c>
    </row>
    <row r="38" spans="1:38" x14ac:dyDescent="0.25">
      <c r="A38" t="s">
        <v>391</v>
      </c>
      <c r="B38">
        <v>32</v>
      </c>
      <c r="C38" t="s">
        <v>247</v>
      </c>
      <c r="D38" t="s">
        <v>608</v>
      </c>
      <c r="E38" t="s">
        <v>362</v>
      </c>
      <c r="F38">
        <v>5</v>
      </c>
      <c r="G38">
        <v>554.52</v>
      </c>
      <c r="H38">
        <v>112.58</v>
      </c>
      <c r="I38">
        <v>100</v>
      </c>
      <c r="J38">
        <v>116.12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108.23</v>
      </c>
      <c r="W38">
        <v>0</v>
      </c>
      <c r="X38">
        <v>0</v>
      </c>
      <c r="Y38">
        <v>117.59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116.86</v>
      </c>
      <c r="AK38">
        <v>554.52</v>
      </c>
      <c r="AL38">
        <v>32</v>
      </c>
    </row>
    <row r="39" spans="1:38" x14ac:dyDescent="0.25">
      <c r="A39" t="s">
        <v>391</v>
      </c>
      <c r="B39">
        <v>33</v>
      </c>
      <c r="C39" t="s">
        <v>329</v>
      </c>
      <c r="D39" t="s">
        <v>108</v>
      </c>
      <c r="E39" t="s">
        <v>373</v>
      </c>
      <c r="F39">
        <v>5</v>
      </c>
      <c r="G39">
        <v>530.15</v>
      </c>
      <c r="H39">
        <v>0</v>
      </c>
      <c r="I39">
        <v>104.15</v>
      </c>
      <c r="J39">
        <v>0</v>
      </c>
      <c r="K39">
        <v>0</v>
      </c>
      <c r="L39">
        <v>0</v>
      </c>
      <c r="M39">
        <v>0</v>
      </c>
      <c r="N39">
        <v>0</v>
      </c>
      <c r="O39">
        <v>106.79</v>
      </c>
      <c r="P39">
        <v>105.21</v>
      </c>
      <c r="Q39">
        <v>0</v>
      </c>
      <c r="R39">
        <v>103.29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110.71</v>
      </c>
      <c r="AH39">
        <v>0</v>
      </c>
      <c r="AI39">
        <v>0</v>
      </c>
      <c r="AJ39">
        <v>108.75</v>
      </c>
      <c r="AK39">
        <v>530.15</v>
      </c>
      <c r="AL39">
        <v>33</v>
      </c>
    </row>
    <row r="40" spans="1:38" x14ac:dyDescent="0.25">
      <c r="A40" t="s">
        <v>391</v>
      </c>
      <c r="B40">
        <v>34</v>
      </c>
      <c r="C40" t="s">
        <v>127</v>
      </c>
      <c r="D40" t="s">
        <v>246</v>
      </c>
      <c r="E40" t="s">
        <v>362</v>
      </c>
      <c r="F40">
        <v>5</v>
      </c>
      <c r="G40">
        <v>528.74</v>
      </c>
      <c r="H40">
        <v>100</v>
      </c>
      <c r="I40">
        <v>0</v>
      </c>
      <c r="J40">
        <v>0</v>
      </c>
      <c r="K40">
        <v>117.82</v>
      </c>
      <c r="L40">
        <v>77.78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116.23</v>
      </c>
      <c r="AE40">
        <v>0</v>
      </c>
      <c r="AF40">
        <v>0</v>
      </c>
      <c r="AG40">
        <v>116.91</v>
      </c>
      <c r="AH40">
        <v>0</v>
      </c>
      <c r="AI40">
        <v>0</v>
      </c>
      <c r="AJ40">
        <v>117.37</v>
      </c>
      <c r="AK40">
        <v>528.74</v>
      </c>
      <c r="AL40">
        <v>34</v>
      </c>
    </row>
    <row r="41" spans="1:38" x14ac:dyDescent="0.25">
      <c r="A41" t="s">
        <v>391</v>
      </c>
      <c r="B41">
        <v>35</v>
      </c>
      <c r="C41" t="s">
        <v>136</v>
      </c>
      <c r="D41" t="s">
        <v>99</v>
      </c>
      <c r="F41">
        <v>5</v>
      </c>
      <c r="G41">
        <v>481.85</v>
      </c>
      <c r="H41">
        <v>0</v>
      </c>
      <c r="I41">
        <v>114.25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113.8</v>
      </c>
      <c r="Q41">
        <v>0</v>
      </c>
      <c r="R41">
        <v>0</v>
      </c>
      <c r="S41">
        <v>50</v>
      </c>
      <c r="T41">
        <v>0</v>
      </c>
      <c r="U41">
        <v>0</v>
      </c>
      <c r="V41">
        <v>95</v>
      </c>
      <c r="W41">
        <v>0</v>
      </c>
      <c r="X41">
        <v>0</v>
      </c>
      <c r="Y41">
        <v>108.8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114.03</v>
      </c>
      <c r="AK41">
        <v>481.85</v>
      </c>
      <c r="AL41">
        <v>35</v>
      </c>
    </row>
    <row r="42" spans="1:38" x14ac:dyDescent="0.25">
      <c r="A42" t="s">
        <v>391</v>
      </c>
      <c r="B42">
        <v>36</v>
      </c>
      <c r="C42" t="s">
        <v>860</v>
      </c>
      <c r="D42" t="s">
        <v>137</v>
      </c>
      <c r="E42" t="s">
        <v>363</v>
      </c>
      <c r="F42">
        <v>4</v>
      </c>
      <c r="G42">
        <v>473.65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115.23</v>
      </c>
      <c r="AA42">
        <v>0</v>
      </c>
      <c r="AB42">
        <v>0</v>
      </c>
      <c r="AC42">
        <v>117.08</v>
      </c>
      <c r="AD42">
        <v>0</v>
      </c>
      <c r="AE42">
        <v>0</v>
      </c>
      <c r="AF42">
        <v>121.63</v>
      </c>
      <c r="AG42">
        <v>119.71</v>
      </c>
      <c r="AH42">
        <v>0</v>
      </c>
      <c r="AI42">
        <v>0</v>
      </c>
      <c r="AJ42">
        <v>120.67</v>
      </c>
      <c r="AK42">
        <v>473.65</v>
      </c>
      <c r="AL42">
        <v>36</v>
      </c>
    </row>
    <row r="43" spans="1:38" x14ac:dyDescent="0.25">
      <c r="A43" t="s">
        <v>392</v>
      </c>
      <c r="B43">
        <v>37</v>
      </c>
      <c r="C43" t="s">
        <v>274</v>
      </c>
      <c r="D43" t="s">
        <v>576</v>
      </c>
      <c r="E43" t="s">
        <v>577</v>
      </c>
      <c r="F43">
        <v>4</v>
      </c>
      <c r="G43">
        <v>471.81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118.09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118.32</v>
      </c>
      <c r="AB43">
        <v>0</v>
      </c>
      <c r="AC43">
        <v>0</v>
      </c>
      <c r="AD43">
        <v>0</v>
      </c>
      <c r="AE43">
        <v>0</v>
      </c>
      <c r="AF43">
        <v>120.1</v>
      </c>
      <c r="AG43">
        <v>115.3</v>
      </c>
      <c r="AH43">
        <v>0</v>
      </c>
      <c r="AI43">
        <v>0</v>
      </c>
      <c r="AJ43">
        <v>119.21</v>
      </c>
      <c r="AK43">
        <v>471.81</v>
      </c>
      <c r="AL43">
        <v>37</v>
      </c>
    </row>
    <row r="44" spans="1:38" x14ac:dyDescent="0.25">
      <c r="A44" t="s">
        <v>391</v>
      </c>
      <c r="B44">
        <v>38</v>
      </c>
      <c r="C44" t="s">
        <v>438</v>
      </c>
      <c r="D44" t="s">
        <v>65</v>
      </c>
      <c r="E44" t="s">
        <v>417</v>
      </c>
      <c r="F44">
        <v>4</v>
      </c>
      <c r="G44">
        <v>470.01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118.6</v>
      </c>
      <c r="O44">
        <v>116.73</v>
      </c>
      <c r="P44">
        <v>116.4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118.28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118.44</v>
      </c>
      <c r="AK44">
        <v>470.01</v>
      </c>
      <c r="AL44">
        <v>38</v>
      </c>
    </row>
    <row r="45" spans="1:38" x14ac:dyDescent="0.25">
      <c r="A45" t="s">
        <v>392</v>
      </c>
      <c r="B45">
        <v>39</v>
      </c>
      <c r="C45" t="s">
        <v>326</v>
      </c>
      <c r="D45" t="s">
        <v>327</v>
      </c>
      <c r="F45">
        <v>4</v>
      </c>
      <c r="G45">
        <v>467.45</v>
      </c>
      <c r="H45">
        <v>0</v>
      </c>
      <c r="I45">
        <v>0</v>
      </c>
      <c r="J45">
        <v>0</v>
      </c>
      <c r="K45">
        <v>0</v>
      </c>
      <c r="L45">
        <v>114.38</v>
      </c>
      <c r="M45">
        <v>0</v>
      </c>
      <c r="N45">
        <v>0</v>
      </c>
      <c r="O45">
        <v>118.29</v>
      </c>
      <c r="P45">
        <v>116.19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118.59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118.44</v>
      </c>
      <c r="AK45">
        <v>467.45</v>
      </c>
      <c r="AL45">
        <v>39</v>
      </c>
    </row>
    <row r="46" spans="1:38" x14ac:dyDescent="0.25">
      <c r="A46" t="s">
        <v>391</v>
      </c>
      <c r="B46">
        <v>40</v>
      </c>
      <c r="C46" t="s">
        <v>121</v>
      </c>
      <c r="D46" t="s">
        <v>122</v>
      </c>
      <c r="E46" t="s">
        <v>360</v>
      </c>
      <c r="F46">
        <v>4</v>
      </c>
      <c r="G46">
        <v>465.33</v>
      </c>
      <c r="H46">
        <v>0</v>
      </c>
      <c r="I46">
        <v>0</v>
      </c>
      <c r="J46">
        <v>0</v>
      </c>
      <c r="K46">
        <v>114.19</v>
      </c>
      <c r="L46">
        <v>0</v>
      </c>
      <c r="M46">
        <v>0</v>
      </c>
      <c r="N46">
        <v>0</v>
      </c>
      <c r="O46">
        <v>117.23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117.24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116.67</v>
      </c>
      <c r="AH46">
        <v>0</v>
      </c>
      <c r="AI46">
        <v>0</v>
      </c>
      <c r="AJ46">
        <v>117.24</v>
      </c>
      <c r="AK46">
        <v>465.33</v>
      </c>
      <c r="AL46">
        <v>40</v>
      </c>
    </row>
    <row r="47" spans="1:38" x14ac:dyDescent="0.25">
      <c r="A47" t="s">
        <v>391</v>
      </c>
      <c r="B47">
        <v>41</v>
      </c>
      <c r="C47" t="s">
        <v>332</v>
      </c>
      <c r="D47" t="s">
        <v>333</v>
      </c>
      <c r="F47">
        <v>4</v>
      </c>
      <c r="G47">
        <v>462.48</v>
      </c>
      <c r="H47">
        <v>0</v>
      </c>
      <c r="I47">
        <v>116.68</v>
      </c>
      <c r="J47">
        <v>113.98</v>
      </c>
      <c r="K47">
        <v>0</v>
      </c>
      <c r="L47">
        <v>117.15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114.67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116.92</v>
      </c>
      <c r="AK47">
        <v>462.48</v>
      </c>
      <c r="AL47">
        <v>41</v>
      </c>
    </row>
    <row r="48" spans="1:38" x14ac:dyDescent="0.25">
      <c r="A48" t="s">
        <v>392</v>
      </c>
      <c r="B48">
        <v>42</v>
      </c>
      <c r="C48" t="s">
        <v>118</v>
      </c>
      <c r="D48" t="s">
        <v>119</v>
      </c>
      <c r="E48" t="s">
        <v>366</v>
      </c>
      <c r="F48">
        <v>4</v>
      </c>
      <c r="G48">
        <v>455.6</v>
      </c>
      <c r="H48">
        <v>114.01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114.18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116.53</v>
      </c>
      <c r="Z48">
        <v>0</v>
      </c>
      <c r="AA48">
        <v>0</v>
      </c>
      <c r="AB48">
        <v>0</v>
      </c>
      <c r="AC48">
        <v>0</v>
      </c>
      <c r="AD48">
        <v>110.88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115.36</v>
      </c>
      <c r="AK48">
        <v>455.6</v>
      </c>
      <c r="AL48">
        <v>42</v>
      </c>
    </row>
    <row r="49" spans="1:38" x14ac:dyDescent="0.25">
      <c r="A49" t="s">
        <v>391</v>
      </c>
      <c r="B49">
        <v>43</v>
      </c>
      <c r="C49" t="s">
        <v>905</v>
      </c>
      <c r="D49" t="s">
        <v>906</v>
      </c>
      <c r="E49" t="s">
        <v>367</v>
      </c>
      <c r="F49">
        <v>4</v>
      </c>
      <c r="G49">
        <v>449.07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112.27</v>
      </c>
      <c r="W49">
        <v>107.11</v>
      </c>
      <c r="X49">
        <v>0</v>
      </c>
      <c r="Y49">
        <v>0</v>
      </c>
      <c r="Z49">
        <v>0</v>
      </c>
      <c r="AA49">
        <v>114.23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115.46</v>
      </c>
      <c r="AH49">
        <v>0</v>
      </c>
      <c r="AI49">
        <v>0</v>
      </c>
      <c r="AJ49">
        <v>114.85</v>
      </c>
      <c r="AK49">
        <v>449.07</v>
      </c>
      <c r="AL49">
        <v>43</v>
      </c>
    </row>
    <row r="50" spans="1:38" x14ac:dyDescent="0.25">
      <c r="A50" t="s">
        <v>392</v>
      </c>
      <c r="B50">
        <v>44</v>
      </c>
      <c r="C50" t="s">
        <v>39</v>
      </c>
      <c r="D50" t="s">
        <v>248</v>
      </c>
      <c r="E50" t="s">
        <v>551</v>
      </c>
      <c r="F50">
        <v>4</v>
      </c>
      <c r="G50">
        <v>448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113.57</v>
      </c>
      <c r="P50">
        <v>0</v>
      </c>
      <c r="Q50">
        <v>0</v>
      </c>
      <c r="R50">
        <v>0</v>
      </c>
      <c r="S50">
        <v>0</v>
      </c>
      <c r="T50">
        <v>0</v>
      </c>
      <c r="U50">
        <v>110.1</v>
      </c>
      <c r="V50">
        <v>111.59</v>
      </c>
      <c r="W50">
        <v>112.74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113.16</v>
      </c>
      <c r="AK50">
        <v>448</v>
      </c>
      <c r="AL50">
        <v>44</v>
      </c>
    </row>
    <row r="51" spans="1:38" x14ac:dyDescent="0.25">
      <c r="A51" t="s">
        <v>392</v>
      </c>
      <c r="B51">
        <v>45</v>
      </c>
      <c r="C51" t="s">
        <v>541</v>
      </c>
      <c r="D51" t="s">
        <v>542</v>
      </c>
      <c r="E51" t="s">
        <v>372</v>
      </c>
      <c r="F51">
        <v>4</v>
      </c>
      <c r="G51">
        <v>364.33</v>
      </c>
      <c r="H51">
        <v>0</v>
      </c>
      <c r="I51">
        <v>0</v>
      </c>
      <c r="J51">
        <v>0</v>
      </c>
      <c r="K51">
        <v>0</v>
      </c>
      <c r="L51">
        <v>77.78</v>
      </c>
      <c r="M51">
        <v>0</v>
      </c>
      <c r="N51">
        <v>0</v>
      </c>
      <c r="O51">
        <v>112.67</v>
      </c>
      <c r="P51">
        <v>107.21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66.67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109.94</v>
      </c>
      <c r="AK51">
        <v>364.33</v>
      </c>
      <c r="AL51">
        <v>45</v>
      </c>
    </row>
    <row r="52" spans="1:38" x14ac:dyDescent="0.25">
      <c r="A52" t="s">
        <v>391</v>
      </c>
      <c r="B52">
        <v>46</v>
      </c>
      <c r="C52" t="s">
        <v>105</v>
      </c>
      <c r="D52" t="s">
        <v>155</v>
      </c>
      <c r="E52" t="s">
        <v>365</v>
      </c>
      <c r="F52">
        <v>3</v>
      </c>
      <c r="G52">
        <v>362.36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121.36</v>
      </c>
      <c r="Y52">
        <v>120.21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120.79</v>
      </c>
      <c r="AI52">
        <v>1</v>
      </c>
      <c r="AJ52">
        <v>120.79</v>
      </c>
      <c r="AK52">
        <v>362.36</v>
      </c>
      <c r="AL52">
        <v>46</v>
      </c>
    </row>
    <row r="53" spans="1:38" x14ac:dyDescent="0.25">
      <c r="A53" t="s">
        <v>391</v>
      </c>
      <c r="B53">
        <v>47</v>
      </c>
      <c r="C53" t="s">
        <v>26</v>
      </c>
      <c r="D53" t="s">
        <v>1030</v>
      </c>
      <c r="E53" t="s">
        <v>358</v>
      </c>
      <c r="F53">
        <v>3</v>
      </c>
      <c r="G53">
        <v>359.79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119.93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239.86</v>
      </c>
      <c r="AI53">
        <v>2</v>
      </c>
      <c r="AJ53">
        <v>119.93</v>
      </c>
      <c r="AK53">
        <v>359.79</v>
      </c>
      <c r="AL53">
        <v>47</v>
      </c>
    </row>
    <row r="54" spans="1:38" x14ac:dyDescent="0.25">
      <c r="A54" t="s">
        <v>392</v>
      </c>
      <c r="B54">
        <v>48</v>
      </c>
      <c r="C54" t="s">
        <v>57</v>
      </c>
      <c r="D54" t="s">
        <v>58</v>
      </c>
      <c r="E54" t="s">
        <v>358</v>
      </c>
      <c r="F54">
        <v>3</v>
      </c>
      <c r="G54">
        <v>359.61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119.87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239.74</v>
      </c>
      <c r="AI54">
        <v>2</v>
      </c>
      <c r="AJ54">
        <v>119.87</v>
      </c>
      <c r="AK54">
        <v>359.61</v>
      </c>
      <c r="AL54">
        <v>48</v>
      </c>
    </row>
    <row r="55" spans="1:38" x14ac:dyDescent="0.25">
      <c r="A55" t="s">
        <v>391</v>
      </c>
      <c r="B55">
        <v>49</v>
      </c>
      <c r="C55" t="s">
        <v>687</v>
      </c>
      <c r="D55" t="s">
        <v>181</v>
      </c>
      <c r="E55" t="s">
        <v>368</v>
      </c>
      <c r="F55">
        <v>3</v>
      </c>
      <c r="G55">
        <v>353.03</v>
      </c>
      <c r="H55">
        <v>0</v>
      </c>
      <c r="I55">
        <v>0</v>
      </c>
      <c r="J55">
        <v>0</v>
      </c>
      <c r="K55">
        <v>0</v>
      </c>
      <c r="L55">
        <v>0</v>
      </c>
      <c r="M55">
        <v>121.97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115.76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115.3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118.87</v>
      </c>
      <c r="AK55">
        <v>353.03</v>
      </c>
      <c r="AL55">
        <v>49</v>
      </c>
    </row>
    <row r="56" spans="1:38" x14ac:dyDescent="0.25">
      <c r="A56" t="s">
        <v>391</v>
      </c>
      <c r="B56">
        <v>50</v>
      </c>
      <c r="C56" t="s">
        <v>558</v>
      </c>
      <c r="D56" t="s">
        <v>896</v>
      </c>
      <c r="E56" t="s">
        <v>367</v>
      </c>
      <c r="F56">
        <v>3</v>
      </c>
      <c r="G56">
        <v>352.77</v>
      </c>
      <c r="H56">
        <v>0</v>
      </c>
      <c r="I56">
        <v>118.46</v>
      </c>
      <c r="J56">
        <v>0</v>
      </c>
      <c r="K56">
        <v>114.28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120.03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119.25</v>
      </c>
      <c r="AK56">
        <v>352.77</v>
      </c>
      <c r="AL56">
        <v>50</v>
      </c>
    </row>
    <row r="57" spans="1:38" x14ac:dyDescent="0.25">
      <c r="A57" t="s">
        <v>391</v>
      </c>
      <c r="B57">
        <v>51</v>
      </c>
      <c r="C57" t="s">
        <v>330</v>
      </c>
      <c r="D57" t="s">
        <v>331</v>
      </c>
      <c r="E57" t="s">
        <v>358</v>
      </c>
      <c r="F57">
        <v>3</v>
      </c>
      <c r="G57">
        <v>351.21</v>
      </c>
      <c r="H57">
        <v>117.07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234.14</v>
      </c>
      <c r="AI57">
        <v>2</v>
      </c>
      <c r="AJ57">
        <v>117.07</v>
      </c>
      <c r="AK57">
        <v>351.21</v>
      </c>
      <c r="AL57">
        <v>51</v>
      </c>
    </row>
    <row r="58" spans="1:38" x14ac:dyDescent="0.25">
      <c r="A58" t="s">
        <v>391</v>
      </c>
      <c r="B58">
        <v>52</v>
      </c>
      <c r="C58" t="s">
        <v>855</v>
      </c>
      <c r="D58" t="s">
        <v>125</v>
      </c>
      <c r="F58">
        <v>3</v>
      </c>
      <c r="G58">
        <v>351.09</v>
      </c>
      <c r="H58">
        <v>114.65</v>
      </c>
      <c r="I58">
        <v>0</v>
      </c>
      <c r="J58">
        <v>0</v>
      </c>
      <c r="K58">
        <v>0</v>
      </c>
      <c r="L58">
        <v>0</v>
      </c>
      <c r="M58">
        <v>122.09</v>
      </c>
      <c r="N58">
        <v>0</v>
      </c>
      <c r="O58">
        <v>0</v>
      </c>
      <c r="P58">
        <v>0</v>
      </c>
      <c r="Q58">
        <v>0</v>
      </c>
      <c r="R58">
        <v>114.35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118.37</v>
      </c>
      <c r="AK58">
        <v>351.09</v>
      </c>
      <c r="AL58">
        <v>52</v>
      </c>
    </row>
    <row r="59" spans="1:38" x14ac:dyDescent="0.25">
      <c r="A59" t="s">
        <v>391</v>
      </c>
      <c r="B59">
        <v>53</v>
      </c>
      <c r="C59" t="s">
        <v>306</v>
      </c>
      <c r="D59" t="s">
        <v>99</v>
      </c>
      <c r="E59" t="s">
        <v>924</v>
      </c>
      <c r="F59">
        <v>3</v>
      </c>
      <c r="G59">
        <v>350.52</v>
      </c>
      <c r="H59">
        <v>0</v>
      </c>
      <c r="I59">
        <v>117.82</v>
      </c>
      <c r="J59">
        <v>0</v>
      </c>
      <c r="K59">
        <v>115.43</v>
      </c>
      <c r="L59">
        <v>0</v>
      </c>
      <c r="M59">
        <v>0</v>
      </c>
      <c r="N59">
        <v>0</v>
      </c>
      <c r="O59">
        <v>0</v>
      </c>
      <c r="P59">
        <v>117.27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117.55</v>
      </c>
      <c r="AK59">
        <v>350.52</v>
      </c>
      <c r="AL59">
        <v>53</v>
      </c>
    </row>
    <row r="60" spans="1:38" x14ac:dyDescent="0.25">
      <c r="A60" t="s">
        <v>392</v>
      </c>
      <c r="B60">
        <v>54</v>
      </c>
      <c r="C60" t="s">
        <v>82</v>
      </c>
      <c r="D60" t="s">
        <v>202</v>
      </c>
      <c r="E60" t="s">
        <v>417</v>
      </c>
      <c r="F60">
        <v>3</v>
      </c>
      <c r="G60">
        <v>348.27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116.86</v>
      </c>
      <c r="AA60">
        <v>0</v>
      </c>
      <c r="AB60">
        <v>113.66</v>
      </c>
      <c r="AC60">
        <v>117.75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117.31</v>
      </c>
      <c r="AK60">
        <v>348.27</v>
      </c>
      <c r="AL60">
        <v>54</v>
      </c>
    </row>
    <row r="61" spans="1:38" x14ac:dyDescent="0.25">
      <c r="A61" t="s">
        <v>391</v>
      </c>
      <c r="B61">
        <v>55</v>
      </c>
      <c r="C61" t="s">
        <v>587</v>
      </c>
      <c r="D61" t="s">
        <v>27</v>
      </c>
      <c r="E61" t="s">
        <v>357</v>
      </c>
      <c r="F61">
        <v>3</v>
      </c>
      <c r="G61">
        <v>345.33</v>
      </c>
      <c r="H61">
        <v>0</v>
      </c>
      <c r="I61">
        <v>113.15</v>
      </c>
      <c r="J61">
        <v>0</v>
      </c>
      <c r="K61">
        <v>0</v>
      </c>
      <c r="L61">
        <v>114.29</v>
      </c>
      <c r="M61">
        <v>0</v>
      </c>
      <c r="N61">
        <v>117.89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116.09</v>
      </c>
      <c r="AK61">
        <v>345.33</v>
      </c>
      <c r="AL61">
        <v>55</v>
      </c>
    </row>
    <row r="62" spans="1:38" x14ac:dyDescent="0.25">
      <c r="A62" t="s">
        <v>391</v>
      </c>
      <c r="B62">
        <v>56</v>
      </c>
      <c r="C62" t="s">
        <v>736</v>
      </c>
      <c r="D62" t="s">
        <v>737</v>
      </c>
      <c r="E62" t="s">
        <v>738</v>
      </c>
      <c r="F62">
        <v>3</v>
      </c>
      <c r="G62">
        <v>341.62</v>
      </c>
      <c r="H62">
        <v>0</v>
      </c>
      <c r="I62">
        <v>108.26</v>
      </c>
      <c r="J62">
        <v>0</v>
      </c>
      <c r="K62">
        <v>0</v>
      </c>
      <c r="L62">
        <v>114.73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118.63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116.68</v>
      </c>
      <c r="AK62">
        <v>341.62</v>
      </c>
      <c r="AL62">
        <v>56</v>
      </c>
    </row>
    <row r="63" spans="1:38" x14ac:dyDescent="0.25">
      <c r="A63" t="s">
        <v>392</v>
      </c>
      <c r="B63">
        <v>57</v>
      </c>
      <c r="C63" t="s">
        <v>563</v>
      </c>
      <c r="D63" t="s">
        <v>81</v>
      </c>
      <c r="E63" t="s">
        <v>564</v>
      </c>
      <c r="F63">
        <v>3</v>
      </c>
      <c r="G63">
        <v>340.72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111.99</v>
      </c>
      <c r="Q63">
        <v>0</v>
      </c>
      <c r="R63">
        <v>112.27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116.46</v>
      </c>
      <c r="AH63">
        <v>0</v>
      </c>
      <c r="AI63">
        <v>0</v>
      </c>
      <c r="AJ63">
        <v>114.37</v>
      </c>
      <c r="AK63">
        <v>340.72</v>
      </c>
      <c r="AL63">
        <v>57</v>
      </c>
    </row>
    <row r="64" spans="1:38" x14ac:dyDescent="0.25">
      <c r="A64" t="s">
        <v>392</v>
      </c>
      <c r="B64">
        <v>58</v>
      </c>
      <c r="C64" t="s">
        <v>134</v>
      </c>
      <c r="D64" t="s">
        <v>135</v>
      </c>
      <c r="E64" t="s">
        <v>548</v>
      </c>
      <c r="F64">
        <v>3</v>
      </c>
      <c r="G64">
        <v>337.46</v>
      </c>
      <c r="H64">
        <v>0</v>
      </c>
      <c r="I64">
        <v>112.28</v>
      </c>
      <c r="J64">
        <v>0</v>
      </c>
      <c r="K64">
        <v>0</v>
      </c>
      <c r="L64">
        <v>112.52</v>
      </c>
      <c r="M64">
        <v>0</v>
      </c>
      <c r="N64">
        <v>0</v>
      </c>
      <c r="O64">
        <v>112.66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112.59</v>
      </c>
      <c r="AK64">
        <v>337.46</v>
      </c>
      <c r="AL64">
        <v>58</v>
      </c>
    </row>
    <row r="65" spans="1:38" x14ac:dyDescent="0.25">
      <c r="A65" t="s">
        <v>391</v>
      </c>
      <c r="B65">
        <v>59</v>
      </c>
      <c r="C65" t="s">
        <v>115</v>
      </c>
      <c r="D65" t="s">
        <v>488</v>
      </c>
      <c r="E65" t="s">
        <v>386</v>
      </c>
      <c r="F65">
        <v>3</v>
      </c>
      <c r="G65">
        <v>336.82</v>
      </c>
      <c r="H65">
        <v>0</v>
      </c>
      <c r="I65">
        <v>0</v>
      </c>
      <c r="J65">
        <v>112.96</v>
      </c>
      <c r="K65">
        <v>0</v>
      </c>
      <c r="L65">
        <v>114.96</v>
      </c>
      <c r="M65">
        <v>0</v>
      </c>
      <c r="N65">
        <v>0</v>
      </c>
      <c r="O65">
        <v>108.9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113.96</v>
      </c>
      <c r="AK65">
        <v>336.82</v>
      </c>
      <c r="AL65">
        <v>59</v>
      </c>
    </row>
    <row r="66" spans="1:38" x14ac:dyDescent="0.25">
      <c r="A66" t="s">
        <v>711</v>
      </c>
      <c r="B66">
        <v>60</v>
      </c>
      <c r="C66" t="s">
        <v>932</v>
      </c>
      <c r="D66" t="s">
        <v>933</v>
      </c>
      <c r="E66" t="s">
        <v>386</v>
      </c>
      <c r="F66">
        <v>3</v>
      </c>
      <c r="G66">
        <v>325.69</v>
      </c>
      <c r="H66">
        <v>0</v>
      </c>
      <c r="I66">
        <v>0</v>
      </c>
      <c r="J66">
        <v>110.03</v>
      </c>
      <c r="K66">
        <v>108.44</v>
      </c>
      <c r="L66">
        <v>107.22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109.24</v>
      </c>
      <c r="AK66">
        <v>325.69</v>
      </c>
      <c r="AL66">
        <v>60</v>
      </c>
    </row>
    <row r="67" spans="1:38" x14ac:dyDescent="0.25">
      <c r="A67" t="s">
        <v>391</v>
      </c>
      <c r="B67">
        <v>61</v>
      </c>
      <c r="C67" t="s">
        <v>93</v>
      </c>
      <c r="D67" t="s">
        <v>418</v>
      </c>
      <c r="E67" t="s">
        <v>358</v>
      </c>
      <c r="F67">
        <v>3</v>
      </c>
      <c r="G67">
        <v>320.43</v>
      </c>
      <c r="H67">
        <v>0</v>
      </c>
      <c r="I67">
        <v>0</v>
      </c>
      <c r="J67">
        <v>0</v>
      </c>
      <c r="K67">
        <v>0</v>
      </c>
      <c r="L67">
        <v>0</v>
      </c>
      <c r="M67">
        <v>123.26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118.6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78.569999999999993</v>
      </c>
      <c r="AH67">
        <v>0</v>
      </c>
      <c r="AI67">
        <v>0</v>
      </c>
      <c r="AJ67">
        <v>120.93</v>
      </c>
      <c r="AK67">
        <v>320.43</v>
      </c>
      <c r="AL67">
        <v>61</v>
      </c>
    </row>
    <row r="68" spans="1:38" x14ac:dyDescent="0.25">
      <c r="A68" t="s">
        <v>392</v>
      </c>
      <c r="B68">
        <v>62</v>
      </c>
      <c r="C68" t="s">
        <v>498</v>
      </c>
      <c r="D68" t="s">
        <v>931</v>
      </c>
      <c r="E68" t="s">
        <v>379</v>
      </c>
      <c r="F68">
        <v>3</v>
      </c>
      <c r="G68">
        <v>313.2</v>
      </c>
      <c r="H68">
        <v>100</v>
      </c>
      <c r="I68">
        <v>0</v>
      </c>
      <c r="J68">
        <v>0</v>
      </c>
      <c r="K68">
        <v>118.76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94.44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109.38</v>
      </c>
      <c r="AK68">
        <v>313.2</v>
      </c>
      <c r="AL68">
        <v>62</v>
      </c>
    </row>
    <row r="69" spans="1:38" x14ac:dyDescent="0.25">
      <c r="A69" t="s">
        <v>391</v>
      </c>
      <c r="B69">
        <v>63</v>
      </c>
      <c r="C69" t="s">
        <v>458</v>
      </c>
      <c r="D69" t="s">
        <v>64</v>
      </c>
      <c r="E69" t="s">
        <v>360</v>
      </c>
      <c r="F69">
        <v>4</v>
      </c>
      <c r="G69">
        <v>311.52999999999997</v>
      </c>
      <c r="H69">
        <v>0</v>
      </c>
      <c r="I69">
        <v>0</v>
      </c>
      <c r="J69">
        <v>0</v>
      </c>
      <c r="K69">
        <v>78.569999999999993</v>
      </c>
      <c r="L69">
        <v>0</v>
      </c>
      <c r="M69">
        <v>0</v>
      </c>
      <c r="N69">
        <v>0</v>
      </c>
      <c r="O69">
        <v>0</v>
      </c>
      <c r="P69">
        <v>0</v>
      </c>
      <c r="Q69">
        <v>50</v>
      </c>
      <c r="R69">
        <v>0</v>
      </c>
      <c r="S69">
        <v>0</v>
      </c>
      <c r="T69">
        <v>0</v>
      </c>
      <c r="U69">
        <v>107.96</v>
      </c>
      <c r="V69">
        <v>0</v>
      </c>
      <c r="W69">
        <v>0</v>
      </c>
      <c r="X69">
        <v>0</v>
      </c>
      <c r="Y69">
        <v>0</v>
      </c>
      <c r="Z69">
        <v>75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93.27</v>
      </c>
      <c r="AK69">
        <v>311.52999999999997</v>
      </c>
      <c r="AL69">
        <v>63</v>
      </c>
    </row>
    <row r="70" spans="1:38" x14ac:dyDescent="0.25">
      <c r="A70" t="s">
        <v>392</v>
      </c>
      <c r="B70">
        <v>64</v>
      </c>
      <c r="C70" t="s">
        <v>464</v>
      </c>
      <c r="D70" t="s">
        <v>982</v>
      </c>
      <c r="F70">
        <v>3</v>
      </c>
      <c r="G70">
        <v>267.61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92.86</v>
      </c>
      <c r="Q70">
        <v>60</v>
      </c>
      <c r="R70">
        <v>0</v>
      </c>
      <c r="S70">
        <v>0</v>
      </c>
      <c r="T70">
        <v>0</v>
      </c>
      <c r="U70">
        <v>114.75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103.81</v>
      </c>
      <c r="AK70">
        <v>267.61</v>
      </c>
      <c r="AL70">
        <v>64</v>
      </c>
    </row>
    <row r="71" spans="1:38" x14ac:dyDescent="0.25">
      <c r="A71" t="s">
        <v>392</v>
      </c>
      <c r="B71">
        <v>65</v>
      </c>
      <c r="C71" t="s">
        <v>981</v>
      </c>
      <c r="D71" t="s">
        <v>527</v>
      </c>
      <c r="E71" t="s">
        <v>741</v>
      </c>
      <c r="F71">
        <v>3</v>
      </c>
      <c r="G71">
        <v>261.87</v>
      </c>
      <c r="H71">
        <v>0</v>
      </c>
      <c r="I71">
        <v>0</v>
      </c>
      <c r="J71">
        <v>0</v>
      </c>
      <c r="K71">
        <v>0</v>
      </c>
      <c r="L71">
        <v>102.13</v>
      </c>
      <c r="M71">
        <v>0</v>
      </c>
      <c r="N71">
        <v>109.74</v>
      </c>
      <c r="O71">
        <v>0</v>
      </c>
      <c r="P71">
        <v>0</v>
      </c>
      <c r="Q71">
        <v>0</v>
      </c>
      <c r="R71">
        <v>0</v>
      </c>
      <c r="S71">
        <v>50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105.94</v>
      </c>
      <c r="AK71">
        <v>261.87</v>
      </c>
      <c r="AL71">
        <v>65</v>
      </c>
    </row>
    <row r="72" spans="1:38" x14ac:dyDescent="0.25">
      <c r="A72" t="s">
        <v>391</v>
      </c>
      <c r="B72">
        <v>66</v>
      </c>
      <c r="C72" t="s">
        <v>215</v>
      </c>
      <c r="D72" t="s">
        <v>111</v>
      </c>
      <c r="E72" t="s">
        <v>379</v>
      </c>
      <c r="F72">
        <v>3</v>
      </c>
      <c r="G72">
        <v>249.74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66.67</v>
      </c>
      <c r="S72">
        <v>0</v>
      </c>
      <c r="T72">
        <v>0</v>
      </c>
      <c r="U72">
        <v>0</v>
      </c>
      <c r="V72">
        <v>75</v>
      </c>
      <c r="W72">
        <v>0</v>
      </c>
      <c r="X72">
        <v>0</v>
      </c>
      <c r="Y72">
        <v>0</v>
      </c>
      <c r="Z72">
        <v>108.07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91.54</v>
      </c>
      <c r="AK72">
        <v>249.74</v>
      </c>
      <c r="AL72">
        <v>66</v>
      </c>
    </row>
    <row r="73" spans="1:38" x14ac:dyDescent="0.25">
      <c r="A73" t="s">
        <v>391</v>
      </c>
      <c r="B73">
        <v>67</v>
      </c>
      <c r="C73" t="s">
        <v>89</v>
      </c>
      <c r="D73" t="s">
        <v>90</v>
      </c>
      <c r="E73" t="s">
        <v>362</v>
      </c>
      <c r="F73">
        <v>2</v>
      </c>
      <c r="G73">
        <v>240.85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119.89</v>
      </c>
      <c r="Q73">
        <v>120.96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120.43</v>
      </c>
      <c r="AK73">
        <v>240.85</v>
      </c>
      <c r="AL73">
        <v>67</v>
      </c>
    </row>
    <row r="74" spans="1:38" x14ac:dyDescent="0.25">
      <c r="A74" t="s">
        <v>391</v>
      </c>
      <c r="B74">
        <v>68</v>
      </c>
      <c r="C74" t="s">
        <v>424</v>
      </c>
      <c r="D74" t="s">
        <v>425</v>
      </c>
      <c r="E74" t="s">
        <v>567</v>
      </c>
      <c r="F74">
        <v>2</v>
      </c>
      <c r="G74">
        <v>240.74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121.54</v>
      </c>
      <c r="Q74">
        <v>0</v>
      </c>
      <c r="R74">
        <v>119.2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120.37</v>
      </c>
      <c r="AK74">
        <v>240.74</v>
      </c>
      <c r="AL74">
        <v>68</v>
      </c>
    </row>
    <row r="75" spans="1:38" x14ac:dyDescent="0.25">
      <c r="A75" t="s">
        <v>392</v>
      </c>
      <c r="B75">
        <v>69</v>
      </c>
      <c r="C75" t="s">
        <v>498</v>
      </c>
      <c r="D75" t="s">
        <v>522</v>
      </c>
      <c r="E75" t="s">
        <v>379</v>
      </c>
      <c r="F75">
        <v>2</v>
      </c>
      <c r="G75">
        <v>238.93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120.1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118.83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119.47</v>
      </c>
      <c r="AK75">
        <v>238.93</v>
      </c>
      <c r="AL75">
        <v>69</v>
      </c>
    </row>
    <row r="76" spans="1:38" x14ac:dyDescent="0.25">
      <c r="A76" t="s">
        <v>392</v>
      </c>
      <c r="B76">
        <v>70</v>
      </c>
      <c r="C76" t="s">
        <v>187</v>
      </c>
      <c r="D76" t="s">
        <v>620</v>
      </c>
      <c r="E76" t="s">
        <v>367</v>
      </c>
      <c r="F76">
        <v>2</v>
      </c>
      <c r="G76">
        <v>238.13</v>
      </c>
      <c r="H76">
        <v>0</v>
      </c>
      <c r="I76">
        <v>0</v>
      </c>
      <c r="J76">
        <v>0</v>
      </c>
      <c r="K76">
        <v>118.38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119.75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119.07</v>
      </c>
      <c r="AK76">
        <v>238.13</v>
      </c>
      <c r="AL76">
        <v>70</v>
      </c>
    </row>
    <row r="77" spans="1:38" x14ac:dyDescent="0.25">
      <c r="A77" t="s">
        <v>391</v>
      </c>
      <c r="B77">
        <v>71</v>
      </c>
      <c r="C77" t="s">
        <v>500</v>
      </c>
      <c r="D77" t="s">
        <v>259</v>
      </c>
      <c r="F77">
        <v>2</v>
      </c>
      <c r="G77">
        <v>238.13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120.18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117.95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119.07</v>
      </c>
      <c r="AK77">
        <v>238.13</v>
      </c>
      <c r="AL77">
        <v>71</v>
      </c>
    </row>
    <row r="78" spans="1:38" x14ac:dyDescent="0.25">
      <c r="A78" t="s">
        <v>392</v>
      </c>
      <c r="B78">
        <v>72</v>
      </c>
      <c r="C78" t="s">
        <v>100</v>
      </c>
      <c r="D78" t="s">
        <v>101</v>
      </c>
      <c r="E78" t="s">
        <v>358</v>
      </c>
      <c r="F78">
        <v>2</v>
      </c>
      <c r="G78">
        <v>237.66</v>
      </c>
      <c r="H78">
        <v>0</v>
      </c>
      <c r="I78">
        <v>0</v>
      </c>
      <c r="J78">
        <v>118.83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118.83</v>
      </c>
      <c r="AI78">
        <v>1</v>
      </c>
      <c r="AJ78">
        <v>118.83</v>
      </c>
      <c r="AK78">
        <v>237.66</v>
      </c>
      <c r="AL78">
        <v>72</v>
      </c>
    </row>
    <row r="79" spans="1:38" x14ac:dyDescent="0.25">
      <c r="A79" t="s">
        <v>392</v>
      </c>
      <c r="B79">
        <v>73</v>
      </c>
      <c r="C79" t="s">
        <v>211</v>
      </c>
      <c r="D79" t="s">
        <v>228</v>
      </c>
      <c r="E79" t="s">
        <v>367</v>
      </c>
      <c r="F79">
        <v>2</v>
      </c>
      <c r="G79">
        <v>237.46</v>
      </c>
      <c r="H79">
        <v>0</v>
      </c>
      <c r="I79">
        <v>0</v>
      </c>
      <c r="J79">
        <v>0</v>
      </c>
      <c r="K79">
        <v>118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119.46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118.73</v>
      </c>
      <c r="AK79">
        <v>237.46</v>
      </c>
      <c r="AL79">
        <v>73</v>
      </c>
    </row>
    <row r="80" spans="1:38" x14ac:dyDescent="0.25">
      <c r="A80" t="s">
        <v>392</v>
      </c>
      <c r="B80">
        <v>74</v>
      </c>
      <c r="C80" t="s">
        <v>267</v>
      </c>
      <c r="D80" t="s">
        <v>514</v>
      </c>
      <c r="E80" t="s">
        <v>980</v>
      </c>
      <c r="F80">
        <v>2</v>
      </c>
      <c r="G80">
        <v>237.28</v>
      </c>
      <c r="H80">
        <v>0</v>
      </c>
      <c r="I80">
        <v>0</v>
      </c>
      <c r="J80">
        <v>0</v>
      </c>
      <c r="K80">
        <v>0</v>
      </c>
      <c r="L80">
        <v>118.64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118.64</v>
      </c>
      <c r="AI80">
        <v>1</v>
      </c>
      <c r="AJ80">
        <v>118.64</v>
      </c>
      <c r="AK80">
        <v>237.28</v>
      </c>
      <c r="AL80">
        <v>74</v>
      </c>
    </row>
    <row r="81" spans="1:38" x14ac:dyDescent="0.25">
      <c r="A81" t="s">
        <v>711</v>
      </c>
      <c r="B81">
        <v>75</v>
      </c>
      <c r="C81" t="s">
        <v>279</v>
      </c>
      <c r="D81" t="s">
        <v>838</v>
      </c>
      <c r="F81">
        <v>2</v>
      </c>
      <c r="G81">
        <v>237.03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118.36</v>
      </c>
      <c r="V81">
        <v>0</v>
      </c>
      <c r="W81">
        <v>0</v>
      </c>
      <c r="X81">
        <v>0</v>
      </c>
      <c r="Y81">
        <v>0</v>
      </c>
      <c r="Z81">
        <v>0</v>
      </c>
      <c r="AA81">
        <v>118.67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118.52</v>
      </c>
      <c r="AK81">
        <v>237.03</v>
      </c>
      <c r="AL81">
        <v>75</v>
      </c>
    </row>
    <row r="82" spans="1:38" x14ac:dyDescent="0.25">
      <c r="A82" t="s">
        <v>392</v>
      </c>
      <c r="B82">
        <v>76</v>
      </c>
      <c r="C82" t="s">
        <v>20</v>
      </c>
      <c r="D82" t="s">
        <v>1031</v>
      </c>
      <c r="E82" t="s">
        <v>357</v>
      </c>
      <c r="F82">
        <v>2</v>
      </c>
      <c r="G82">
        <v>235.87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118.02</v>
      </c>
      <c r="X82">
        <v>0</v>
      </c>
      <c r="Y82">
        <v>0</v>
      </c>
      <c r="Z82">
        <v>117.85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117.94</v>
      </c>
      <c r="AK82">
        <v>235.87</v>
      </c>
      <c r="AL82">
        <v>76</v>
      </c>
    </row>
    <row r="83" spans="1:38" x14ac:dyDescent="0.25">
      <c r="A83" t="s">
        <v>391</v>
      </c>
      <c r="B83">
        <v>77</v>
      </c>
      <c r="C83" t="s">
        <v>20</v>
      </c>
      <c r="D83" t="s">
        <v>21</v>
      </c>
      <c r="E83" t="s">
        <v>357</v>
      </c>
      <c r="F83">
        <v>2</v>
      </c>
      <c r="G83">
        <v>235.86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118.01</v>
      </c>
      <c r="X83">
        <v>0</v>
      </c>
      <c r="Y83">
        <v>0</v>
      </c>
      <c r="Z83">
        <v>117.85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117.93</v>
      </c>
      <c r="AK83">
        <v>235.86</v>
      </c>
      <c r="AL83">
        <v>77</v>
      </c>
    </row>
    <row r="84" spans="1:38" x14ac:dyDescent="0.25">
      <c r="A84" t="s">
        <v>391</v>
      </c>
      <c r="B84">
        <v>78</v>
      </c>
      <c r="C84" t="s">
        <v>93</v>
      </c>
      <c r="D84" t="s">
        <v>979</v>
      </c>
      <c r="E84" t="s">
        <v>357</v>
      </c>
      <c r="F84">
        <v>2</v>
      </c>
      <c r="G84">
        <v>234.97</v>
      </c>
      <c r="H84">
        <v>0</v>
      </c>
      <c r="I84">
        <v>0</v>
      </c>
      <c r="J84">
        <v>118.66</v>
      </c>
      <c r="K84">
        <v>0</v>
      </c>
      <c r="L84">
        <v>0</v>
      </c>
      <c r="M84">
        <v>0</v>
      </c>
      <c r="N84">
        <v>0</v>
      </c>
      <c r="O84">
        <v>0</v>
      </c>
      <c r="P84">
        <v>116.31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117.49</v>
      </c>
      <c r="AK84">
        <v>234.97</v>
      </c>
      <c r="AL84">
        <v>78</v>
      </c>
    </row>
    <row r="85" spans="1:38" x14ac:dyDescent="0.25">
      <c r="A85" t="s">
        <v>391</v>
      </c>
      <c r="B85">
        <v>79</v>
      </c>
      <c r="C85" t="s">
        <v>112</v>
      </c>
      <c r="D85" t="s">
        <v>493</v>
      </c>
      <c r="E85" t="s">
        <v>595</v>
      </c>
      <c r="F85">
        <v>2</v>
      </c>
      <c r="G85">
        <v>234.24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116.58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117.66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117.12</v>
      </c>
      <c r="AK85">
        <v>234.24</v>
      </c>
      <c r="AL85">
        <v>79</v>
      </c>
    </row>
    <row r="86" spans="1:38" x14ac:dyDescent="0.25">
      <c r="A86" t="s">
        <v>392</v>
      </c>
      <c r="B86">
        <v>80</v>
      </c>
      <c r="C86" t="s">
        <v>1032</v>
      </c>
      <c r="D86" t="s">
        <v>1033</v>
      </c>
      <c r="E86" t="s">
        <v>417</v>
      </c>
      <c r="F86">
        <v>2</v>
      </c>
      <c r="G86">
        <v>233.97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115.23</v>
      </c>
      <c r="X86">
        <v>0</v>
      </c>
      <c r="Y86">
        <v>0</v>
      </c>
      <c r="Z86">
        <v>0</v>
      </c>
      <c r="AA86">
        <v>0</v>
      </c>
      <c r="AB86">
        <v>118.74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116.99</v>
      </c>
      <c r="AK86">
        <v>233.97</v>
      </c>
      <c r="AL86">
        <v>80</v>
      </c>
    </row>
    <row r="87" spans="1:38" x14ac:dyDescent="0.25">
      <c r="A87" t="s">
        <v>391</v>
      </c>
      <c r="B87">
        <v>81</v>
      </c>
      <c r="C87" t="s">
        <v>584</v>
      </c>
      <c r="D87" t="s">
        <v>99</v>
      </c>
      <c r="E87" t="s">
        <v>357</v>
      </c>
      <c r="F87">
        <v>2</v>
      </c>
      <c r="G87">
        <v>233.4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116.53</v>
      </c>
      <c r="AC87">
        <v>0</v>
      </c>
      <c r="AD87">
        <v>116.87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116.7</v>
      </c>
      <c r="AK87">
        <v>233.4</v>
      </c>
      <c r="AL87">
        <v>81</v>
      </c>
    </row>
    <row r="88" spans="1:38" x14ac:dyDescent="0.25">
      <c r="A88" t="s">
        <v>391</v>
      </c>
      <c r="B88">
        <v>82</v>
      </c>
      <c r="C88" t="s">
        <v>271</v>
      </c>
      <c r="D88" t="s">
        <v>35</v>
      </c>
      <c r="E88" t="s">
        <v>417</v>
      </c>
      <c r="F88">
        <v>2</v>
      </c>
      <c r="G88">
        <v>233.29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112.69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120.6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116.65</v>
      </c>
      <c r="AK88">
        <v>233.29</v>
      </c>
      <c r="AL88">
        <v>82</v>
      </c>
    </row>
    <row r="89" spans="1:38" x14ac:dyDescent="0.25">
      <c r="A89" t="s">
        <v>391</v>
      </c>
      <c r="B89">
        <v>83</v>
      </c>
      <c r="C89" t="s">
        <v>204</v>
      </c>
      <c r="D89" t="s">
        <v>205</v>
      </c>
      <c r="E89" t="s">
        <v>368</v>
      </c>
      <c r="F89">
        <v>2</v>
      </c>
      <c r="G89">
        <v>232.24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117.83</v>
      </c>
      <c r="W89">
        <v>114.41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116.12</v>
      </c>
      <c r="AK89">
        <v>232.24</v>
      </c>
      <c r="AL89">
        <v>83</v>
      </c>
    </row>
    <row r="90" spans="1:38" x14ac:dyDescent="0.25">
      <c r="A90" t="s">
        <v>392</v>
      </c>
      <c r="B90">
        <v>84</v>
      </c>
      <c r="C90" t="s">
        <v>1071</v>
      </c>
      <c r="D90" t="s">
        <v>1236</v>
      </c>
      <c r="F90">
        <v>2</v>
      </c>
      <c r="G90">
        <v>230.66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111.22</v>
      </c>
      <c r="AA90">
        <v>0</v>
      </c>
      <c r="AB90">
        <v>0</v>
      </c>
      <c r="AC90">
        <v>119.44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115.33</v>
      </c>
      <c r="AK90">
        <v>230.66</v>
      </c>
      <c r="AL90">
        <v>84</v>
      </c>
    </row>
    <row r="91" spans="1:38" x14ac:dyDescent="0.25">
      <c r="A91" t="s">
        <v>391</v>
      </c>
      <c r="B91">
        <v>85</v>
      </c>
      <c r="C91" t="s">
        <v>471</v>
      </c>
      <c r="D91" t="s">
        <v>181</v>
      </c>
      <c r="E91" t="s">
        <v>362</v>
      </c>
      <c r="F91">
        <v>2</v>
      </c>
      <c r="G91">
        <v>229.62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112.08</v>
      </c>
      <c r="Q91">
        <v>0</v>
      </c>
      <c r="R91">
        <v>0</v>
      </c>
      <c r="S91">
        <v>0</v>
      </c>
      <c r="T91">
        <v>117.54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114.81</v>
      </c>
      <c r="AK91">
        <v>229.62</v>
      </c>
      <c r="AL91">
        <v>85</v>
      </c>
    </row>
    <row r="92" spans="1:38" x14ac:dyDescent="0.25">
      <c r="A92" t="s">
        <v>711</v>
      </c>
      <c r="B92">
        <v>86</v>
      </c>
      <c r="C92" t="s">
        <v>839</v>
      </c>
      <c r="D92" t="s">
        <v>840</v>
      </c>
      <c r="E92" t="s">
        <v>359</v>
      </c>
      <c r="F92">
        <v>2</v>
      </c>
      <c r="G92">
        <v>229.4</v>
      </c>
      <c r="H92">
        <v>0</v>
      </c>
      <c r="I92">
        <v>114.78</v>
      </c>
      <c r="J92">
        <v>0</v>
      </c>
      <c r="K92">
        <v>114.62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114.7</v>
      </c>
      <c r="AK92">
        <v>229.4</v>
      </c>
      <c r="AL92">
        <v>86</v>
      </c>
    </row>
    <row r="93" spans="1:38" x14ac:dyDescent="0.25">
      <c r="A93" t="s">
        <v>392</v>
      </c>
      <c r="B93">
        <v>87</v>
      </c>
      <c r="C93" t="s">
        <v>335</v>
      </c>
      <c r="D93" t="s">
        <v>985</v>
      </c>
      <c r="E93" t="s">
        <v>367</v>
      </c>
      <c r="F93">
        <v>2</v>
      </c>
      <c r="G93">
        <v>220.41</v>
      </c>
      <c r="H93">
        <v>112.44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107.97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110.21</v>
      </c>
      <c r="AK93">
        <v>220.41</v>
      </c>
      <c r="AL93">
        <v>87</v>
      </c>
    </row>
    <row r="94" spans="1:38" x14ac:dyDescent="0.25">
      <c r="A94" t="s">
        <v>392</v>
      </c>
      <c r="B94">
        <v>88</v>
      </c>
      <c r="C94" t="s">
        <v>578</v>
      </c>
      <c r="D94" t="s">
        <v>997</v>
      </c>
      <c r="E94" t="s">
        <v>579</v>
      </c>
      <c r="F94">
        <v>2</v>
      </c>
      <c r="G94">
        <v>219.63</v>
      </c>
      <c r="H94">
        <v>0</v>
      </c>
      <c r="I94">
        <v>0</v>
      </c>
      <c r="J94">
        <v>0</v>
      </c>
      <c r="K94">
        <v>0</v>
      </c>
      <c r="L94">
        <v>108.12</v>
      </c>
      <c r="M94">
        <v>0</v>
      </c>
      <c r="N94">
        <v>111.51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109.82</v>
      </c>
      <c r="AK94">
        <v>219.63</v>
      </c>
      <c r="AL94">
        <v>88</v>
      </c>
    </row>
    <row r="95" spans="1:38" x14ac:dyDescent="0.25">
      <c r="A95" t="s">
        <v>391</v>
      </c>
      <c r="B95">
        <v>89</v>
      </c>
      <c r="C95" t="s">
        <v>297</v>
      </c>
      <c r="D95" t="s">
        <v>470</v>
      </c>
      <c r="F95">
        <v>2</v>
      </c>
      <c r="G95">
        <v>218.5</v>
      </c>
      <c r="H95">
        <v>0</v>
      </c>
      <c r="I95">
        <v>0</v>
      </c>
      <c r="J95">
        <v>0</v>
      </c>
      <c r="K95">
        <v>107.36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111.14</v>
      </c>
      <c r="AH95">
        <v>0</v>
      </c>
      <c r="AI95">
        <v>0</v>
      </c>
      <c r="AJ95">
        <v>109.25</v>
      </c>
      <c r="AK95">
        <v>218.5</v>
      </c>
      <c r="AL95">
        <v>89</v>
      </c>
    </row>
    <row r="96" spans="1:38" x14ac:dyDescent="0.25">
      <c r="A96" t="s">
        <v>392</v>
      </c>
      <c r="B96">
        <v>90</v>
      </c>
      <c r="C96" t="s">
        <v>816</v>
      </c>
      <c r="D96" t="s">
        <v>817</v>
      </c>
      <c r="E96" t="s">
        <v>358</v>
      </c>
      <c r="F96">
        <v>2</v>
      </c>
      <c r="G96">
        <v>217.06</v>
      </c>
      <c r="H96">
        <v>0</v>
      </c>
      <c r="I96">
        <v>100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117.06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108.53</v>
      </c>
      <c r="AK96">
        <v>217.06</v>
      </c>
      <c r="AL96">
        <v>90</v>
      </c>
    </row>
    <row r="97" spans="1:38" x14ac:dyDescent="0.25">
      <c r="A97" t="s">
        <v>392</v>
      </c>
      <c r="B97">
        <v>91</v>
      </c>
      <c r="C97" t="s">
        <v>269</v>
      </c>
      <c r="D97" t="s">
        <v>446</v>
      </c>
      <c r="E97" t="s">
        <v>417</v>
      </c>
      <c r="F97">
        <v>2</v>
      </c>
      <c r="G97">
        <v>216.77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107.1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109.67</v>
      </c>
      <c r="AH97">
        <v>0</v>
      </c>
      <c r="AI97">
        <v>0</v>
      </c>
      <c r="AJ97">
        <v>108.39</v>
      </c>
      <c r="AK97">
        <v>216.77</v>
      </c>
      <c r="AL97">
        <v>91</v>
      </c>
    </row>
    <row r="98" spans="1:38" x14ac:dyDescent="0.25">
      <c r="A98" t="s">
        <v>392</v>
      </c>
      <c r="B98">
        <v>92</v>
      </c>
      <c r="C98" t="s">
        <v>543</v>
      </c>
      <c r="D98" t="s">
        <v>529</v>
      </c>
      <c r="F98">
        <v>2</v>
      </c>
      <c r="G98">
        <v>213.51</v>
      </c>
      <c r="H98">
        <v>0</v>
      </c>
      <c r="I98">
        <v>0</v>
      </c>
      <c r="J98">
        <v>0</v>
      </c>
      <c r="K98">
        <v>0</v>
      </c>
      <c r="L98">
        <v>94.44</v>
      </c>
      <c r="M98">
        <v>0</v>
      </c>
      <c r="N98">
        <v>0</v>
      </c>
      <c r="O98">
        <v>119.07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106.76</v>
      </c>
      <c r="AK98">
        <v>213.51</v>
      </c>
      <c r="AL98">
        <v>92</v>
      </c>
    </row>
    <row r="99" spans="1:38" x14ac:dyDescent="0.25">
      <c r="A99" t="s">
        <v>392</v>
      </c>
      <c r="B99">
        <v>93</v>
      </c>
      <c r="C99" t="s">
        <v>455</v>
      </c>
      <c r="D99" t="s">
        <v>456</v>
      </c>
      <c r="E99" t="s">
        <v>362</v>
      </c>
      <c r="F99">
        <v>2</v>
      </c>
      <c r="G99">
        <v>212.84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95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117.84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106.42</v>
      </c>
      <c r="AK99">
        <v>212.84</v>
      </c>
      <c r="AL99">
        <v>93</v>
      </c>
    </row>
    <row r="100" spans="1:38" x14ac:dyDescent="0.25">
      <c r="A100" t="s">
        <v>391</v>
      </c>
      <c r="B100">
        <v>96</v>
      </c>
      <c r="C100" t="s">
        <v>1261</v>
      </c>
      <c r="D100" t="s">
        <v>133</v>
      </c>
      <c r="E100" t="s">
        <v>358</v>
      </c>
      <c r="F100">
        <v>2</v>
      </c>
      <c r="G100">
        <v>200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100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100</v>
      </c>
      <c r="AH100">
        <v>0</v>
      </c>
      <c r="AI100">
        <v>0</v>
      </c>
      <c r="AJ100">
        <v>100</v>
      </c>
      <c r="AK100">
        <v>200</v>
      </c>
      <c r="AL100">
        <v>96</v>
      </c>
    </row>
    <row r="101" spans="1:38" x14ac:dyDescent="0.25">
      <c r="A101" t="s">
        <v>392</v>
      </c>
      <c r="B101">
        <v>95</v>
      </c>
      <c r="C101" t="s">
        <v>1262</v>
      </c>
      <c r="D101" t="s">
        <v>1263</v>
      </c>
      <c r="F101">
        <v>2</v>
      </c>
      <c r="G101">
        <v>200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100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100</v>
      </c>
      <c r="AH101">
        <v>0</v>
      </c>
      <c r="AI101">
        <v>0</v>
      </c>
      <c r="AJ101">
        <v>100</v>
      </c>
      <c r="AK101">
        <v>200</v>
      </c>
      <c r="AL101">
        <v>95</v>
      </c>
    </row>
    <row r="102" spans="1:38" x14ac:dyDescent="0.25">
      <c r="A102" t="s">
        <v>392</v>
      </c>
      <c r="B102">
        <v>94</v>
      </c>
      <c r="C102" t="s">
        <v>1259</v>
      </c>
      <c r="D102" t="s">
        <v>1260</v>
      </c>
      <c r="F102">
        <v>2</v>
      </c>
      <c r="G102">
        <v>200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100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100</v>
      </c>
      <c r="AH102">
        <v>0</v>
      </c>
      <c r="AI102">
        <v>0</v>
      </c>
      <c r="AJ102">
        <v>100</v>
      </c>
      <c r="AK102">
        <v>200</v>
      </c>
      <c r="AL102">
        <v>94</v>
      </c>
    </row>
    <row r="103" spans="1:38" x14ac:dyDescent="0.25">
      <c r="A103" t="s">
        <v>391</v>
      </c>
      <c r="B103">
        <v>97</v>
      </c>
      <c r="C103" t="s">
        <v>312</v>
      </c>
      <c r="D103" t="s">
        <v>111</v>
      </c>
      <c r="E103" t="s">
        <v>367</v>
      </c>
      <c r="F103">
        <v>2</v>
      </c>
      <c r="G103">
        <v>198.6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120.82</v>
      </c>
      <c r="W103">
        <v>77.78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99.3</v>
      </c>
      <c r="AK103">
        <v>198.6</v>
      </c>
      <c r="AL103">
        <v>97</v>
      </c>
    </row>
    <row r="104" spans="1:38" x14ac:dyDescent="0.25">
      <c r="A104" t="s">
        <v>392</v>
      </c>
      <c r="B104">
        <v>98</v>
      </c>
      <c r="C104" t="s">
        <v>995</v>
      </c>
      <c r="D104" t="s">
        <v>996</v>
      </c>
      <c r="E104" t="s">
        <v>364</v>
      </c>
      <c r="F104">
        <v>2</v>
      </c>
      <c r="G104">
        <v>164.11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104.11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60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82.06</v>
      </c>
      <c r="AK104">
        <v>164.11</v>
      </c>
      <c r="AL104">
        <v>98</v>
      </c>
    </row>
    <row r="105" spans="1:38" x14ac:dyDescent="0.25">
      <c r="A105" t="s">
        <v>391</v>
      </c>
      <c r="B105">
        <v>99</v>
      </c>
      <c r="C105" t="s">
        <v>250</v>
      </c>
      <c r="D105" t="s">
        <v>114</v>
      </c>
      <c r="E105" t="s">
        <v>358</v>
      </c>
      <c r="F105">
        <v>3</v>
      </c>
      <c r="G105">
        <v>150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50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100</v>
      </c>
      <c r="AI105">
        <v>2</v>
      </c>
      <c r="AJ105">
        <v>50</v>
      </c>
      <c r="AK105">
        <v>150</v>
      </c>
      <c r="AL105">
        <v>99</v>
      </c>
    </row>
    <row r="106" spans="1:38" x14ac:dyDescent="0.25">
      <c r="A106" t="s">
        <v>391</v>
      </c>
      <c r="B106">
        <v>100</v>
      </c>
      <c r="C106" t="s">
        <v>916</v>
      </c>
      <c r="D106" t="s">
        <v>212</v>
      </c>
      <c r="E106" t="s">
        <v>417</v>
      </c>
      <c r="F106">
        <v>1</v>
      </c>
      <c r="G106">
        <v>124.31</v>
      </c>
      <c r="H106">
        <v>0</v>
      </c>
      <c r="I106">
        <v>0</v>
      </c>
      <c r="J106">
        <v>0</v>
      </c>
      <c r="K106">
        <v>124.31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124.31</v>
      </c>
      <c r="AK106">
        <v>124.31</v>
      </c>
      <c r="AL106">
        <v>100</v>
      </c>
    </row>
    <row r="107" spans="1:38" x14ac:dyDescent="0.25">
      <c r="A107" t="s">
        <v>391</v>
      </c>
      <c r="B107">
        <v>101</v>
      </c>
      <c r="C107" t="s">
        <v>1168</v>
      </c>
      <c r="D107" t="s">
        <v>1169</v>
      </c>
      <c r="E107" t="s">
        <v>359</v>
      </c>
      <c r="F107">
        <v>1</v>
      </c>
      <c r="G107">
        <v>123.21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123.21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123.21</v>
      </c>
      <c r="AK107">
        <v>123.21</v>
      </c>
      <c r="AL107">
        <v>101</v>
      </c>
    </row>
    <row r="108" spans="1:38" x14ac:dyDescent="0.25">
      <c r="A108" t="s">
        <v>391</v>
      </c>
      <c r="B108">
        <v>102</v>
      </c>
      <c r="C108" t="s">
        <v>941</v>
      </c>
      <c r="D108" t="s">
        <v>609</v>
      </c>
      <c r="E108" t="s">
        <v>717</v>
      </c>
      <c r="F108">
        <v>1</v>
      </c>
      <c r="G108">
        <v>122.66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122.66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122.66</v>
      </c>
      <c r="AK108">
        <v>122.66</v>
      </c>
      <c r="AL108">
        <v>102</v>
      </c>
    </row>
    <row r="109" spans="1:38" x14ac:dyDescent="0.25">
      <c r="A109" t="s">
        <v>391</v>
      </c>
      <c r="B109">
        <v>103</v>
      </c>
      <c r="C109" t="s">
        <v>583</v>
      </c>
      <c r="D109" t="s">
        <v>45</v>
      </c>
      <c r="E109" t="s">
        <v>373</v>
      </c>
      <c r="F109">
        <v>1</v>
      </c>
      <c r="G109">
        <v>121.88</v>
      </c>
      <c r="H109">
        <v>0</v>
      </c>
      <c r="I109">
        <v>0</v>
      </c>
      <c r="J109">
        <v>0</v>
      </c>
      <c r="K109">
        <v>0</v>
      </c>
      <c r="L109">
        <v>121.88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121.88</v>
      </c>
      <c r="AK109">
        <v>121.88</v>
      </c>
      <c r="AL109">
        <v>103</v>
      </c>
    </row>
    <row r="110" spans="1:38" x14ac:dyDescent="0.25">
      <c r="A110" t="s">
        <v>391</v>
      </c>
      <c r="B110">
        <v>104</v>
      </c>
      <c r="C110" t="s">
        <v>782</v>
      </c>
      <c r="D110" t="s">
        <v>184</v>
      </c>
      <c r="E110" t="s">
        <v>359</v>
      </c>
      <c r="F110">
        <v>1</v>
      </c>
      <c r="G110">
        <v>121.67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121.67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121.67</v>
      </c>
      <c r="AK110">
        <v>121.67</v>
      </c>
      <c r="AL110">
        <v>104</v>
      </c>
    </row>
    <row r="111" spans="1:38" x14ac:dyDescent="0.25">
      <c r="A111" t="s">
        <v>391</v>
      </c>
      <c r="B111">
        <v>105</v>
      </c>
      <c r="C111" t="s">
        <v>1308</v>
      </c>
      <c r="D111" t="s">
        <v>573</v>
      </c>
      <c r="E111" t="s">
        <v>359</v>
      </c>
      <c r="F111">
        <v>1</v>
      </c>
      <c r="G111">
        <v>121.49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121.49</v>
      </c>
      <c r="AF111">
        <v>0</v>
      </c>
      <c r="AG111">
        <v>0</v>
      </c>
      <c r="AH111">
        <v>0</v>
      </c>
      <c r="AI111">
        <v>0</v>
      </c>
      <c r="AJ111">
        <v>121.49</v>
      </c>
      <c r="AK111">
        <v>121.49</v>
      </c>
      <c r="AL111">
        <v>105</v>
      </c>
    </row>
    <row r="112" spans="1:38" x14ac:dyDescent="0.25">
      <c r="A112" t="s">
        <v>391</v>
      </c>
      <c r="B112">
        <v>106</v>
      </c>
      <c r="C112" t="s">
        <v>73</v>
      </c>
      <c r="D112" t="s">
        <v>445</v>
      </c>
      <c r="E112" t="s">
        <v>367</v>
      </c>
      <c r="F112">
        <v>1</v>
      </c>
      <c r="G112">
        <v>121.41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121.41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121.41</v>
      </c>
      <c r="AK112">
        <v>121.41</v>
      </c>
      <c r="AL112">
        <v>106</v>
      </c>
    </row>
    <row r="113" spans="1:38" x14ac:dyDescent="0.25">
      <c r="A113" t="s">
        <v>391</v>
      </c>
      <c r="B113">
        <v>107</v>
      </c>
      <c r="C113" t="s">
        <v>78</v>
      </c>
      <c r="D113" t="s">
        <v>79</v>
      </c>
      <c r="F113">
        <v>1</v>
      </c>
      <c r="G113">
        <v>121.38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121.38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121.38</v>
      </c>
      <c r="AK113">
        <v>121.38</v>
      </c>
      <c r="AL113">
        <v>107</v>
      </c>
    </row>
    <row r="114" spans="1:38" x14ac:dyDescent="0.25">
      <c r="A114" t="s">
        <v>391</v>
      </c>
      <c r="B114">
        <v>108</v>
      </c>
      <c r="C114" t="s">
        <v>69</v>
      </c>
      <c r="D114" t="s">
        <v>70</v>
      </c>
      <c r="E114" t="s">
        <v>359</v>
      </c>
      <c r="F114">
        <v>1</v>
      </c>
      <c r="G114">
        <v>121.32</v>
      </c>
      <c r="H114">
        <v>0</v>
      </c>
      <c r="I114">
        <v>121.32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121.32</v>
      </c>
      <c r="AK114">
        <v>121.32</v>
      </c>
      <c r="AL114">
        <v>108</v>
      </c>
    </row>
    <row r="115" spans="1:38" x14ac:dyDescent="0.25">
      <c r="A115" t="s">
        <v>391</v>
      </c>
      <c r="B115">
        <v>109</v>
      </c>
      <c r="C115" t="s">
        <v>1014</v>
      </c>
      <c r="D115" t="s">
        <v>1015</v>
      </c>
      <c r="E115" t="s">
        <v>363</v>
      </c>
      <c r="F115">
        <v>1</v>
      </c>
      <c r="G115">
        <v>121.26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121.26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121.26</v>
      </c>
      <c r="AK115">
        <v>121.26</v>
      </c>
      <c r="AL115">
        <v>109</v>
      </c>
    </row>
    <row r="116" spans="1:38" x14ac:dyDescent="0.25">
      <c r="A116" t="s">
        <v>391</v>
      </c>
      <c r="B116">
        <v>110</v>
      </c>
      <c r="C116" t="s">
        <v>1014</v>
      </c>
      <c r="D116" t="s">
        <v>151</v>
      </c>
      <c r="E116" t="s">
        <v>363</v>
      </c>
      <c r="F116">
        <v>1</v>
      </c>
      <c r="G116">
        <v>121.25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121.25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121.25</v>
      </c>
      <c r="AK116">
        <v>121.25</v>
      </c>
      <c r="AL116">
        <v>110</v>
      </c>
    </row>
    <row r="117" spans="1:38" x14ac:dyDescent="0.25">
      <c r="A117" t="s">
        <v>392</v>
      </c>
      <c r="B117">
        <v>111</v>
      </c>
      <c r="C117" t="s">
        <v>1181</v>
      </c>
      <c r="D117" t="s">
        <v>1182</v>
      </c>
      <c r="E117" t="s">
        <v>367</v>
      </c>
      <c r="F117">
        <v>1</v>
      </c>
      <c r="G117">
        <v>120.69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120.69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120.69</v>
      </c>
      <c r="AK117">
        <v>120.69</v>
      </c>
      <c r="AL117">
        <v>111</v>
      </c>
    </row>
    <row r="118" spans="1:38" x14ac:dyDescent="0.25">
      <c r="A118" t="s">
        <v>391</v>
      </c>
      <c r="B118">
        <v>112</v>
      </c>
      <c r="C118" t="s">
        <v>63</v>
      </c>
      <c r="D118" t="s">
        <v>494</v>
      </c>
      <c r="E118" t="s">
        <v>367</v>
      </c>
      <c r="F118">
        <v>1</v>
      </c>
      <c r="G118">
        <v>120.59</v>
      </c>
      <c r="H118">
        <v>120.59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120.59</v>
      </c>
      <c r="AK118">
        <v>120.59</v>
      </c>
      <c r="AL118">
        <v>112</v>
      </c>
    </row>
    <row r="119" spans="1:38" x14ac:dyDescent="0.25">
      <c r="A119" t="s">
        <v>391</v>
      </c>
      <c r="B119">
        <v>113</v>
      </c>
      <c r="C119" t="s">
        <v>716</v>
      </c>
      <c r="D119" t="s">
        <v>231</v>
      </c>
      <c r="E119" t="s">
        <v>775</v>
      </c>
      <c r="F119">
        <v>1</v>
      </c>
      <c r="G119">
        <v>120.45</v>
      </c>
      <c r="H119">
        <v>0</v>
      </c>
      <c r="I119">
        <v>0</v>
      </c>
      <c r="J119">
        <v>0</v>
      </c>
      <c r="K119">
        <v>120.45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120.45</v>
      </c>
      <c r="AK119">
        <v>120.45</v>
      </c>
      <c r="AL119">
        <v>113</v>
      </c>
    </row>
    <row r="120" spans="1:38" x14ac:dyDescent="0.25">
      <c r="A120" t="s">
        <v>391</v>
      </c>
      <c r="B120">
        <v>114</v>
      </c>
      <c r="C120" t="s">
        <v>68</v>
      </c>
      <c r="D120" t="s">
        <v>208</v>
      </c>
      <c r="F120">
        <v>1</v>
      </c>
      <c r="G120">
        <v>120.36</v>
      </c>
      <c r="H120">
        <v>0</v>
      </c>
      <c r="I120">
        <v>0</v>
      </c>
      <c r="J120">
        <v>0</v>
      </c>
      <c r="K120">
        <v>0</v>
      </c>
      <c r="L120">
        <v>120.36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120.36</v>
      </c>
      <c r="AK120">
        <v>120.36</v>
      </c>
      <c r="AL120">
        <v>114</v>
      </c>
    </row>
    <row r="121" spans="1:38" x14ac:dyDescent="0.25">
      <c r="A121" t="s">
        <v>392</v>
      </c>
      <c r="B121">
        <v>115</v>
      </c>
      <c r="C121" t="s">
        <v>876</v>
      </c>
      <c r="D121" t="s">
        <v>877</v>
      </c>
      <c r="F121">
        <v>1</v>
      </c>
      <c r="G121">
        <v>120.29</v>
      </c>
      <c r="H121">
        <v>120.29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120.29</v>
      </c>
      <c r="AK121">
        <v>120.29</v>
      </c>
      <c r="AL121">
        <v>115</v>
      </c>
    </row>
    <row r="122" spans="1:38" x14ac:dyDescent="0.25">
      <c r="A122" t="s">
        <v>391</v>
      </c>
      <c r="B122">
        <v>116</v>
      </c>
      <c r="C122" t="s">
        <v>601</v>
      </c>
      <c r="D122" t="s">
        <v>602</v>
      </c>
      <c r="E122" t="s">
        <v>603</v>
      </c>
      <c r="F122">
        <v>1</v>
      </c>
      <c r="G122">
        <v>120.16</v>
      </c>
      <c r="H122">
        <v>120.16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120.16</v>
      </c>
      <c r="AK122">
        <v>120.16</v>
      </c>
      <c r="AL122">
        <v>116</v>
      </c>
    </row>
    <row r="123" spans="1:38" x14ac:dyDescent="0.25">
      <c r="A123" t="s">
        <v>391</v>
      </c>
      <c r="B123">
        <v>117</v>
      </c>
      <c r="C123" t="s">
        <v>666</v>
      </c>
      <c r="D123" t="s">
        <v>898</v>
      </c>
      <c r="E123" t="s">
        <v>367</v>
      </c>
      <c r="F123">
        <v>1</v>
      </c>
      <c r="G123">
        <v>120.11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120.11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120.11</v>
      </c>
      <c r="AK123">
        <v>120.11</v>
      </c>
      <c r="AL123">
        <v>117</v>
      </c>
    </row>
    <row r="124" spans="1:38" x14ac:dyDescent="0.25">
      <c r="A124" t="s">
        <v>391</v>
      </c>
      <c r="B124">
        <v>119</v>
      </c>
      <c r="C124" t="s">
        <v>1297</v>
      </c>
      <c r="D124" t="s">
        <v>1298</v>
      </c>
      <c r="F124">
        <v>1</v>
      </c>
      <c r="G124">
        <v>120.09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120.09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120.09</v>
      </c>
      <c r="AK124">
        <v>120.09</v>
      </c>
      <c r="AL124">
        <v>119</v>
      </c>
    </row>
    <row r="125" spans="1:38" x14ac:dyDescent="0.25">
      <c r="A125" t="s">
        <v>391</v>
      </c>
      <c r="B125">
        <v>118</v>
      </c>
      <c r="C125" t="s">
        <v>597</v>
      </c>
      <c r="D125" t="s">
        <v>617</v>
      </c>
      <c r="E125" t="s">
        <v>359</v>
      </c>
      <c r="F125">
        <v>1</v>
      </c>
      <c r="G125">
        <v>120.09</v>
      </c>
      <c r="H125">
        <v>0</v>
      </c>
      <c r="I125">
        <v>0</v>
      </c>
      <c r="J125">
        <v>120.09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120.09</v>
      </c>
      <c r="AK125">
        <v>120.09</v>
      </c>
      <c r="AL125">
        <v>118</v>
      </c>
    </row>
    <row r="126" spans="1:38" x14ac:dyDescent="0.25">
      <c r="A126" t="s">
        <v>392</v>
      </c>
      <c r="B126">
        <v>120</v>
      </c>
      <c r="C126" t="s">
        <v>831</v>
      </c>
      <c r="D126" t="s">
        <v>832</v>
      </c>
      <c r="E126" t="s">
        <v>378</v>
      </c>
      <c r="F126">
        <v>1</v>
      </c>
      <c r="G126">
        <v>119.88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119.88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119.88</v>
      </c>
      <c r="AK126">
        <v>119.88</v>
      </c>
      <c r="AL126">
        <v>120</v>
      </c>
    </row>
    <row r="127" spans="1:38" x14ac:dyDescent="0.25">
      <c r="A127" t="s">
        <v>391</v>
      </c>
      <c r="B127">
        <v>121</v>
      </c>
      <c r="C127" t="s">
        <v>300</v>
      </c>
      <c r="D127" t="s">
        <v>56</v>
      </c>
      <c r="E127" t="s">
        <v>367</v>
      </c>
      <c r="F127">
        <v>1</v>
      </c>
      <c r="G127">
        <v>119.72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119.72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119.72</v>
      </c>
      <c r="AK127">
        <v>119.72</v>
      </c>
      <c r="AL127">
        <v>121</v>
      </c>
    </row>
    <row r="128" spans="1:38" x14ac:dyDescent="0.25">
      <c r="A128" t="s">
        <v>392</v>
      </c>
      <c r="B128">
        <v>122</v>
      </c>
      <c r="C128" t="s">
        <v>1187</v>
      </c>
      <c r="D128" t="s">
        <v>1188</v>
      </c>
      <c r="E128" t="s">
        <v>363</v>
      </c>
      <c r="F128">
        <v>1</v>
      </c>
      <c r="G128">
        <v>119.71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119.71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119.71</v>
      </c>
      <c r="AK128">
        <v>119.71</v>
      </c>
      <c r="AL128">
        <v>122</v>
      </c>
    </row>
    <row r="129" spans="1:38" x14ac:dyDescent="0.25">
      <c r="A129" t="s">
        <v>391</v>
      </c>
      <c r="B129">
        <v>123</v>
      </c>
      <c r="C129" t="s">
        <v>180</v>
      </c>
      <c r="D129" t="s">
        <v>181</v>
      </c>
      <c r="E129" t="s">
        <v>606</v>
      </c>
      <c r="F129">
        <v>1</v>
      </c>
      <c r="G129">
        <v>119.63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119.63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119.63</v>
      </c>
      <c r="AK129">
        <v>119.63</v>
      </c>
      <c r="AL129">
        <v>123</v>
      </c>
    </row>
    <row r="130" spans="1:38" x14ac:dyDescent="0.25">
      <c r="A130" t="s">
        <v>391</v>
      </c>
      <c r="B130">
        <v>124</v>
      </c>
      <c r="C130" t="s">
        <v>51</v>
      </c>
      <c r="D130" t="s">
        <v>111</v>
      </c>
      <c r="E130" t="s">
        <v>421</v>
      </c>
      <c r="F130">
        <v>1</v>
      </c>
      <c r="G130">
        <v>119.6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119.6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119.6</v>
      </c>
      <c r="AK130">
        <v>119.6</v>
      </c>
      <c r="AL130">
        <v>124</v>
      </c>
    </row>
    <row r="131" spans="1:38" x14ac:dyDescent="0.25">
      <c r="A131" t="s">
        <v>391</v>
      </c>
      <c r="B131">
        <v>125</v>
      </c>
      <c r="C131" t="s">
        <v>699</v>
      </c>
      <c r="D131" t="s">
        <v>640</v>
      </c>
      <c r="F131">
        <v>1</v>
      </c>
      <c r="G131">
        <v>119.43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119.43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119.43</v>
      </c>
      <c r="AK131">
        <v>119.43</v>
      </c>
      <c r="AL131">
        <v>125</v>
      </c>
    </row>
    <row r="132" spans="1:38" x14ac:dyDescent="0.25">
      <c r="A132" t="s">
        <v>391</v>
      </c>
      <c r="B132">
        <v>126</v>
      </c>
      <c r="C132" t="s">
        <v>561</v>
      </c>
      <c r="D132" t="s">
        <v>562</v>
      </c>
      <c r="E132" t="s">
        <v>357</v>
      </c>
      <c r="F132">
        <v>1</v>
      </c>
      <c r="G132">
        <v>119.35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119.35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119.35</v>
      </c>
      <c r="AK132">
        <v>119.35</v>
      </c>
      <c r="AL132">
        <v>126</v>
      </c>
    </row>
    <row r="133" spans="1:38" x14ac:dyDescent="0.25">
      <c r="A133" t="s">
        <v>392</v>
      </c>
      <c r="B133">
        <v>127</v>
      </c>
      <c r="C133" t="s">
        <v>1289</v>
      </c>
      <c r="D133" t="s">
        <v>1299</v>
      </c>
      <c r="E133" t="s">
        <v>421</v>
      </c>
      <c r="F133">
        <v>1</v>
      </c>
      <c r="G133">
        <v>119.32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119.32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119.32</v>
      </c>
      <c r="AK133">
        <v>119.32</v>
      </c>
      <c r="AL133">
        <v>127</v>
      </c>
    </row>
    <row r="134" spans="1:38" x14ac:dyDescent="0.25">
      <c r="A134" t="s">
        <v>392</v>
      </c>
      <c r="B134">
        <v>128</v>
      </c>
      <c r="C134" t="s">
        <v>812</v>
      </c>
      <c r="D134" t="s">
        <v>140</v>
      </c>
      <c r="E134" t="s">
        <v>358</v>
      </c>
      <c r="F134">
        <v>1</v>
      </c>
      <c r="G134">
        <v>119.31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119.31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119.31</v>
      </c>
      <c r="AK134">
        <v>119.31</v>
      </c>
      <c r="AL134">
        <v>128</v>
      </c>
    </row>
    <row r="135" spans="1:38" x14ac:dyDescent="0.25">
      <c r="A135" t="s">
        <v>391</v>
      </c>
      <c r="B135">
        <v>129</v>
      </c>
      <c r="C135" t="s">
        <v>499</v>
      </c>
      <c r="D135" t="s">
        <v>30</v>
      </c>
      <c r="E135" t="s">
        <v>386</v>
      </c>
      <c r="F135">
        <v>1</v>
      </c>
      <c r="G135">
        <v>119.24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119.24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119.24</v>
      </c>
      <c r="AK135">
        <v>119.24</v>
      </c>
      <c r="AL135">
        <v>129</v>
      </c>
    </row>
    <row r="136" spans="1:38" x14ac:dyDescent="0.25">
      <c r="A136" t="s">
        <v>392</v>
      </c>
      <c r="B136">
        <v>130</v>
      </c>
      <c r="C136" t="s">
        <v>335</v>
      </c>
      <c r="D136" t="s">
        <v>569</v>
      </c>
      <c r="E136" t="s">
        <v>367</v>
      </c>
      <c r="F136">
        <v>1</v>
      </c>
      <c r="G136">
        <v>119.18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119.18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119.18</v>
      </c>
      <c r="AK136">
        <v>119.18</v>
      </c>
      <c r="AL136">
        <v>130</v>
      </c>
    </row>
    <row r="137" spans="1:38" x14ac:dyDescent="0.25">
      <c r="A137" t="s">
        <v>391</v>
      </c>
      <c r="B137">
        <v>131</v>
      </c>
      <c r="C137" t="s">
        <v>218</v>
      </c>
      <c r="D137" t="s">
        <v>897</v>
      </c>
      <c r="F137">
        <v>1</v>
      </c>
      <c r="G137">
        <v>119.12</v>
      </c>
      <c r="H137">
        <v>0</v>
      </c>
      <c r="I137">
        <v>119.12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119.12</v>
      </c>
      <c r="AK137">
        <v>119.12</v>
      </c>
      <c r="AL137">
        <v>131</v>
      </c>
    </row>
    <row r="138" spans="1:38" x14ac:dyDescent="0.25">
      <c r="A138" t="s">
        <v>391</v>
      </c>
      <c r="B138">
        <v>132</v>
      </c>
      <c r="C138" t="s">
        <v>289</v>
      </c>
      <c r="D138" t="s">
        <v>290</v>
      </c>
      <c r="E138" t="s">
        <v>363</v>
      </c>
      <c r="F138">
        <v>1</v>
      </c>
      <c r="G138">
        <v>119.02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119.02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119.02</v>
      </c>
      <c r="AK138">
        <v>119.02</v>
      </c>
      <c r="AL138">
        <v>132</v>
      </c>
    </row>
    <row r="139" spans="1:38" x14ac:dyDescent="0.25">
      <c r="A139" t="s">
        <v>391</v>
      </c>
      <c r="B139">
        <v>133</v>
      </c>
      <c r="C139" t="s">
        <v>1191</v>
      </c>
      <c r="D139" t="s">
        <v>1192</v>
      </c>
      <c r="E139" t="s">
        <v>1193</v>
      </c>
      <c r="F139">
        <v>1</v>
      </c>
      <c r="G139">
        <v>118.84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118.84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118.84</v>
      </c>
      <c r="AK139">
        <v>118.84</v>
      </c>
      <c r="AL139">
        <v>133</v>
      </c>
    </row>
    <row r="140" spans="1:38" x14ac:dyDescent="0.25">
      <c r="A140" t="s">
        <v>391</v>
      </c>
      <c r="B140">
        <v>134</v>
      </c>
      <c r="C140" t="s">
        <v>219</v>
      </c>
      <c r="D140" t="s">
        <v>416</v>
      </c>
      <c r="E140" t="s">
        <v>389</v>
      </c>
      <c r="F140">
        <v>1</v>
      </c>
      <c r="G140">
        <v>118.74</v>
      </c>
      <c r="H140">
        <v>0</v>
      </c>
      <c r="I140">
        <v>0</v>
      </c>
      <c r="J140">
        <v>118.74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118.74</v>
      </c>
      <c r="AK140">
        <v>118.74</v>
      </c>
      <c r="AL140">
        <v>134</v>
      </c>
    </row>
    <row r="141" spans="1:38" x14ac:dyDescent="0.25">
      <c r="A141" t="s">
        <v>391</v>
      </c>
      <c r="B141">
        <v>135</v>
      </c>
      <c r="C141" t="s">
        <v>53</v>
      </c>
      <c r="D141" t="s">
        <v>54</v>
      </c>
      <c r="E141" t="s">
        <v>361</v>
      </c>
      <c r="F141">
        <v>1</v>
      </c>
      <c r="G141">
        <v>118.64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118.64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118.64</v>
      </c>
      <c r="AK141">
        <v>118.64</v>
      </c>
      <c r="AL141">
        <v>135</v>
      </c>
    </row>
    <row r="142" spans="1:38" x14ac:dyDescent="0.25">
      <c r="A142" t="s">
        <v>391</v>
      </c>
      <c r="B142">
        <v>136</v>
      </c>
      <c r="C142" t="s">
        <v>747</v>
      </c>
      <c r="D142" t="s">
        <v>52</v>
      </c>
      <c r="E142" t="s">
        <v>421</v>
      </c>
      <c r="F142">
        <v>1</v>
      </c>
      <c r="G142">
        <v>118.54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118.54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118.54</v>
      </c>
      <c r="AK142">
        <v>118.54</v>
      </c>
      <c r="AL142">
        <v>136</v>
      </c>
    </row>
    <row r="143" spans="1:38" x14ac:dyDescent="0.25">
      <c r="A143" t="s">
        <v>392</v>
      </c>
      <c r="B143">
        <v>137</v>
      </c>
      <c r="C143" t="s">
        <v>120</v>
      </c>
      <c r="D143" t="s">
        <v>432</v>
      </c>
      <c r="E143" t="s">
        <v>362</v>
      </c>
      <c r="F143">
        <v>1</v>
      </c>
      <c r="G143">
        <v>118.34</v>
      </c>
      <c r="H143">
        <v>118.34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118.34</v>
      </c>
      <c r="AK143">
        <v>118.34</v>
      </c>
      <c r="AL143">
        <v>137</v>
      </c>
    </row>
    <row r="144" spans="1:38" x14ac:dyDescent="0.25">
      <c r="A144" t="s">
        <v>391</v>
      </c>
      <c r="B144">
        <v>138</v>
      </c>
      <c r="C144" t="s">
        <v>218</v>
      </c>
      <c r="D144" t="s">
        <v>1196</v>
      </c>
      <c r="F144">
        <v>1</v>
      </c>
      <c r="G144">
        <v>118.27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118.27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118.27</v>
      </c>
      <c r="AK144">
        <v>118.27</v>
      </c>
      <c r="AL144">
        <v>138</v>
      </c>
    </row>
    <row r="145" spans="1:38" x14ac:dyDescent="0.25">
      <c r="A145" t="s">
        <v>392</v>
      </c>
      <c r="B145">
        <v>139</v>
      </c>
      <c r="C145" t="s">
        <v>894</v>
      </c>
      <c r="D145" t="s">
        <v>895</v>
      </c>
      <c r="E145" t="s">
        <v>367</v>
      </c>
      <c r="F145">
        <v>1</v>
      </c>
      <c r="G145">
        <v>117.66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117.66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117.66</v>
      </c>
      <c r="AK145">
        <v>117.66</v>
      </c>
      <c r="AL145">
        <v>139</v>
      </c>
    </row>
    <row r="146" spans="1:38" x14ac:dyDescent="0.25">
      <c r="A146" t="s">
        <v>392</v>
      </c>
      <c r="B146">
        <v>140</v>
      </c>
      <c r="C146" t="s">
        <v>864</v>
      </c>
      <c r="D146" t="s">
        <v>264</v>
      </c>
      <c r="E146" t="s">
        <v>367</v>
      </c>
      <c r="F146">
        <v>1</v>
      </c>
      <c r="G146">
        <v>117.63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117.63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117.63</v>
      </c>
      <c r="AK146">
        <v>117.63</v>
      </c>
      <c r="AL146">
        <v>140</v>
      </c>
    </row>
    <row r="147" spans="1:38" x14ac:dyDescent="0.25">
      <c r="A147" t="s">
        <v>392</v>
      </c>
      <c r="B147">
        <v>141</v>
      </c>
      <c r="C147" t="s">
        <v>584</v>
      </c>
      <c r="D147" t="s">
        <v>607</v>
      </c>
      <c r="E147" t="s">
        <v>357</v>
      </c>
      <c r="F147">
        <v>1</v>
      </c>
      <c r="G147">
        <v>117.58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117.58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117.58</v>
      </c>
      <c r="AK147">
        <v>117.58</v>
      </c>
      <c r="AL147">
        <v>141</v>
      </c>
    </row>
    <row r="148" spans="1:38" x14ac:dyDescent="0.25">
      <c r="A148" t="s">
        <v>391</v>
      </c>
      <c r="B148">
        <v>142</v>
      </c>
      <c r="C148" t="s">
        <v>71</v>
      </c>
      <c r="D148" t="s">
        <v>27</v>
      </c>
      <c r="E148" t="s">
        <v>373</v>
      </c>
      <c r="F148">
        <v>1</v>
      </c>
      <c r="G148">
        <v>117.51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117.51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117.51</v>
      </c>
      <c r="AK148">
        <v>117.51</v>
      </c>
      <c r="AL148">
        <v>142</v>
      </c>
    </row>
    <row r="149" spans="1:38" x14ac:dyDescent="0.25">
      <c r="A149" t="s">
        <v>391</v>
      </c>
      <c r="B149">
        <v>143</v>
      </c>
      <c r="C149" t="s">
        <v>152</v>
      </c>
      <c r="D149" t="s">
        <v>237</v>
      </c>
      <c r="E149" t="s">
        <v>361</v>
      </c>
      <c r="F149">
        <v>1</v>
      </c>
      <c r="G149">
        <v>117.4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117.4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117.4</v>
      </c>
      <c r="AK149">
        <v>117.4</v>
      </c>
      <c r="AL149">
        <v>143</v>
      </c>
    </row>
    <row r="150" spans="1:38" x14ac:dyDescent="0.25">
      <c r="A150" t="s">
        <v>392</v>
      </c>
      <c r="B150">
        <v>145</v>
      </c>
      <c r="C150" t="s">
        <v>1200</v>
      </c>
      <c r="D150" t="s">
        <v>1301</v>
      </c>
      <c r="E150" t="s">
        <v>1302</v>
      </c>
      <c r="F150">
        <v>1</v>
      </c>
      <c r="G150">
        <v>117.25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117.25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117.25</v>
      </c>
      <c r="AK150">
        <v>117.25</v>
      </c>
      <c r="AL150">
        <v>145</v>
      </c>
    </row>
    <row r="151" spans="1:38" x14ac:dyDescent="0.25">
      <c r="A151" t="s">
        <v>391</v>
      </c>
      <c r="B151">
        <v>144</v>
      </c>
      <c r="C151" t="s">
        <v>68</v>
      </c>
      <c r="D151" t="s">
        <v>64</v>
      </c>
      <c r="E151" t="s">
        <v>362</v>
      </c>
      <c r="F151">
        <v>1</v>
      </c>
      <c r="G151">
        <v>117.25</v>
      </c>
      <c r="H151">
        <v>117.25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117.25</v>
      </c>
      <c r="AK151">
        <v>117.25</v>
      </c>
      <c r="AL151">
        <v>144</v>
      </c>
    </row>
    <row r="152" spans="1:38" x14ac:dyDescent="0.25">
      <c r="A152" t="s">
        <v>392</v>
      </c>
      <c r="B152">
        <v>146</v>
      </c>
      <c r="C152" t="s">
        <v>1200</v>
      </c>
      <c r="D152" t="s">
        <v>1201</v>
      </c>
      <c r="E152" t="s">
        <v>363</v>
      </c>
      <c r="F152">
        <v>1</v>
      </c>
      <c r="G152">
        <v>117.25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117.25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117.25</v>
      </c>
      <c r="AK152">
        <v>117.25</v>
      </c>
      <c r="AL152">
        <v>146</v>
      </c>
    </row>
    <row r="153" spans="1:38" x14ac:dyDescent="0.25">
      <c r="A153" t="s">
        <v>391</v>
      </c>
      <c r="B153">
        <v>147</v>
      </c>
      <c r="C153" t="s">
        <v>185</v>
      </c>
      <c r="D153" t="s">
        <v>67</v>
      </c>
      <c r="E153" t="s">
        <v>389</v>
      </c>
      <c r="F153">
        <v>1</v>
      </c>
      <c r="G153">
        <v>117.18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117.18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117.18</v>
      </c>
      <c r="AK153">
        <v>117.18</v>
      </c>
      <c r="AL153">
        <v>147</v>
      </c>
    </row>
    <row r="154" spans="1:38" x14ac:dyDescent="0.25">
      <c r="A154" t="s">
        <v>392</v>
      </c>
      <c r="B154">
        <v>148</v>
      </c>
      <c r="C154" t="s">
        <v>477</v>
      </c>
      <c r="D154" t="s">
        <v>868</v>
      </c>
      <c r="F154">
        <v>1</v>
      </c>
      <c r="G154">
        <v>117.18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117.18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117.18</v>
      </c>
      <c r="AK154">
        <v>117.18</v>
      </c>
      <c r="AL154">
        <v>148</v>
      </c>
    </row>
    <row r="155" spans="1:38" x14ac:dyDescent="0.25">
      <c r="A155" t="s">
        <v>392</v>
      </c>
      <c r="B155">
        <v>149</v>
      </c>
      <c r="C155" t="s">
        <v>347</v>
      </c>
      <c r="D155" t="s">
        <v>197</v>
      </c>
      <c r="E155" t="s">
        <v>367</v>
      </c>
      <c r="F155">
        <v>1</v>
      </c>
      <c r="G155">
        <v>117.02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117.02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117.02</v>
      </c>
      <c r="AK155">
        <v>117.02</v>
      </c>
      <c r="AL155">
        <v>149</v>
      </c>
    </row>
    <row r="156" spans="1:38" x14ac:dyDescent="0.25">
      <c r="A156" t="s">
        <v>391</v>
      </c>
      <c r="B156">
        <v>150</v>
      </c>
      <c r="C156" t="s">
        <v>673</v>
      </c>
      <c r="D156" t="s">
        <v>674</v>
      </c>
      <c r="E156" t="s">
        <v>367</v>
      </c>
      <c r="F156">
        <v>1</v>
      </c>
      <c r="G156">
        <v>117.01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117.01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117.01</v>
      </c>
      <c r="AK156">
        <v>117.01</v>
      </c>
      <c r="AL156">
        <v>150</v>
      </c>
    </row>
    <row r="157" spans="1:38" x14ac:dyDescent="0.25">
      <c r="A157" t="s">
        <v>392</v>
      </c>
      <c r="B157">
        <v>151</v>
      </c>
      <c r="C157" t="s">
        <v>109</v>
      </c>
      <c r="D157" t="s">
        <v>110</v>
      </c>
      <c r="E157" t="s">
        <v>373</v>
      </c>
      <c r="F157">
        <v>1</v>
      </c>
      <c r="G157">
        <v>116.97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116.97</v>
      </c>
      <c r="AH157">
        <v>0</v>
      </c>
      <c r="AI157">
        <v>0</v>
      </c>
      <c r="AJ157">
        <v>116.97</v>
      </c>
      <c r="AK157">
        <v>116.97</v>
      </c>
      <c r="AL157">
        <v>151</v>
      </c>
    </row>
    <row r="158" spans="1:38" x14ac:dyDescent="0.25">
      <c r="A158" t="s">
        <v>391</v>
      </c>
      <c r="B158">
        <v>152</v>
      </c>
      <c r="C158" t="s">
        <v>496</v>
      </c>
      <c r="D158" t="s">
        <v>497</v>
      </c>
      <c r="E158" t="s">
        <v>362</v>
      </c>
      <c r="F158">
        <v>1</v>
      </c>
      <c r="G158">
        <v>116.95</v>
      </c>
      <c r="H158">
        <v>0</v>
      </c>
      <c r="I158">
        <v>0</v>
      </c>
      <c r="J158">
        <v>116.95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116.95</v>
      </c>
      <c r="AK158">
        <v>116.95</v>
      </c>
      <c r="AL158">
        <v>152</v>
      </c>
    </row>
    <row r="159" spans="1:38" x14ac:dyDescent="0.25">
      <c r="A159" t="s">
        <v>711</v>
      </c>
      <c r="B159">
        <v>153</v>
      </c>
      <c r="C159" t="s">
        <v>1203</v>
      </c>
      <c r="D159" t="s">
        <v>1204</v>
      </c>
      <c r="E159" t="s">
        <v>365</v>
      </c>
      <c r="F159">
        <v>1</v>
      </c>
      <c r="G159">
        <v>116.9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116.9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116.9</v>
      </c>
      <c r="AK159">
        <v>116.9</v>
      </c>
      <c r="AL159">
        <v>153</v>
      </c>
    </row>
    <row r="160" spans="1:38" x14ac:dyDescent="0.25">
      <c r="A160" t="s">
        <v>391</v>
      </c>
      <c r="B160">
        <v>154</v>
      </c>
      <c r="C160" t="s">
        <v>1205</v>
      </c>
      <c r="D160" t="s">
        <v>1206</v>
      </c>
      <c r="E160" t="s">
        <v>365</v>
      </c>
      <c r="F160">
        <v>1</v>
      </c>
      <c r="G160">
        <v>116.89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116.89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116.89</v>
      </c>
      <c r="AK160">
        <v>116.89</v>
      </c>
      <c r="AL160">
        <v>154</v>
      </c>
    </row>
    <row r="161" spans="1:38" x14ac:dyDescent="0.25">
      <c r="A161" t="s">
        <v>391</v>
      </c>
      <c r="B161">
        <v>155</v>
      </c>
      <c r="C161" t="s">
        <v>97</v>
      </c>
      <c r="D161" t="s">
        <v>92</v>
      </c>
      <c r="E161" t="s">
        <v>579</v>
      </c>
      <c r="F161">
        <v>1</v>
      </c>
      <c r="G161">
        <v>116.84</v>
      </c>
      <c r="H161">
        <v>0</v>
      </c>
      <c r="I161">
        <v>116.84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116.84</v>
      </c>
      <c r="AK161">
        <v>116.84</v>
      </c>
      <c r="AL161">
        <v>155</v>
      </c>
    </row>
    <row r="162" spans="1:38" x14ac:dyDescent="0.25">
      <c r="A162" t="s">
        <v>392</v>
      </c>
      <c r="B162">
        <v>156</v>
      </c>
      <c r="C162" t="s">
        <v>160</v>
      </c>
      <c r="D162" t="s">
        <v>893</v>
      </c>
      <c r="E162" t="s">
        <v>360</v>
      </c>
      <c r="F162">
        <v>1</v>
      </c>
      <c r="G162">
        <v>116.74</v>
      </c>
      <c r="H162">
        <v>0</v>
      </c>
      <c r="I162">
        <v>0</v>
      </c>
      <c r="J162">
        <v>0</v>
      </c>
      <c r="K162">
        <v>116.74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116.74</v>
      </c>
      <c r="AK162">
        <v>116.74</v>
      </c>
      <c r="AL162">
        <v>156</v>
      </c>
    </row>
    <row r="163" spans="1:38" x14ac:dyDescent="0.25">
      <c r="A163" t="s">
        <v>391</v>
      </c>
      <c r="B163">
        <v>157</v>
      </c>
      <c r="C163" t="s">
        <v>891</v>
      </c>
      <c r="D163" t="s">
        <v>892</v>
      </c>
      <c r="E163" t="s">
        <v>360</v>
      </c>
      <c r="F163">
        <v>1</v>
      </c>
      <c r="G163">
        <v>116.69</v>
      </c>
      <c r="H163">
        <v>0</v>
      </c>
      <c r="I163">
        <v>0</v>
      </c>
      <c r="J163">
        <v>0</v>
      </c>
      <c r="K163">
        <v>116.69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116.69</v>
      </c>
      <c r="AK163">
        <v>116.69</v>
      </c>
      <c r="AL163">
        <v>157</v>
      </c>
    </row>
    <row r="164" spans="1:38" x14ac:dyDescent="0.25">
      <c r="A164" t="s">
        <v>391</v>
      </c>
      <c r="B164">
        <v>158</v>
      </c>
      <c r="C164" t="s">
        <v>1157</v>
      </c>
      <c r="D164" t="s">
        <v>295</v>
      </c>
      <c r="E164" t="s">
        <v>417</v>
      </c>
      <c r="F164">
        <v>1</v>
      </c>
      <c r="G164">
        <v>116.67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116.67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116.67</v>
      </c>
      <c r="AK164">
        <v>116.67</v>
      </c>
      <c r="AL164">
        <v>158</v>
      </c>
    </row>
    <row r="165" spans="1:38" x14ac:dyDescent="0.25">
      <c r="A165" t="s">
        <v>391</v>
      </c>
      <c r="B165">
        <v>159</v>
      </c>
      <c r="C165" t="s">
        <v>310</v>
      </c>
      <c r="D165" t="s">
        <v>293</v>
      </c>
      <c r="E165" t="s">
        <v>690</v>
      </c>
      <c r="F165">
        <v>1</v>
      </c>
      <c r="G165">
        <v>116.54</v>
      </c>
      <c r="H165">
        <v>0</v>
      </c>
      <c r="I165">
        <v>0</v>
      </c>
      <c r="J165">
        <v>116.54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116.54</v>
      </c>
      <c r="AK165">
        <v>116.54</v>
      </c>
      <c r="AL165">
        <v>159</v>
      </c>
    </row>
    <row r="166" spans="1:38" x14ac:dyDescent="0.25">
      <c r="A166" t="s">
        <v>391</v>
      </c>
      <c r="B166">
        <v>160</v>
      </c>
      <c r="C166" t="s">
        <v>1207</v>
      </c>
      <c r="D166" t="s">
        <v>94</v>
      </c>
      <c r="E166" t="s">
        <v>421</v>
      </c>
      <c r="F166">
        <v>1</v>
      </c>
      <c r="G166">
        <v>116.53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116.53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116.53</v>
      </c>
      <c r="AK166">
        <v>116.53</v>
      </c>
      <c r="AL166">
        <v>160</v>
      </c>
    </row>
    <row r="167" spans="1:38" x14ac:dyDescent="0.25">
      <c r="A167" t="s">
        <v>391</v>
      </c>
      <c r="B167">
        <v>161</v>
      </c>
      <c r="C167" t="s">
        <v>1208</v>
      </c>
      <c r="D167" t="s">
        <v>1164</v>
      </c>
      <c r="E167" t="s">
        <v>417</v>
      </c>
      <c r="F167">
        <v>1</v>
      </c>
      <c r="G167">
        <v>116.51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116.51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116.51</v>
      </c>
      <c r="AK167">
        <v>116.51</v>
      </c>
      <c r="AL167">
        <v>161</v>
      </c>
    </row>
    <row r="168" spans="1:38" x14ac:dyDescent="0.25">
      <c r="A168" t="s">
        <v>392</v>
      </c>
      <c r="B168">
        <v>162</v>
      </c>
      <c r="C168" t="s">
        <v>1209</v>
      </c>
      <c r="D168" t="s">
        <v>529</v>
      </c>
      <c r="E168" t="s">
        <v>1210</v>
      </c>
      <c r="F168">
        <v>1</v>
      </c>
      <c r="G168">
        <v>116.34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116.34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116.34</v>
      </c>
      <c r="AK168">
        <v>116.34</v>
      </c>
      <c r="AL168">
        <v>162</v>
      </c>
    </row>
    <row r="169" spans="1:38" x14ac:dyDescent="0.25">
      <c r="A169" t="s">
        <v>392</v>
      </c>
      <c r="B169">
        <v>163</v>
      </c>
      <c r="C169" t="s">
        <v>908</v>
      </c>
      <c r="D169" t="s">
        <v>909</v>
      </c>
      <c r="F169">
        <v>1</v>
      </c>
      <c r="G169">
        <v>116.29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116.29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116.29</v>
      </c>
      <c r="AK169">
        <v>116.29</v>
      </c>
      <c r="AL169">
        <v>163</v>
      </c>
    </row>
    <row r="170" spans="1:38" x14ac:dyDescent="0.25">
      <c r="A170" t="s">
        <v>391</v>
      </c>
      <c r="B170">
        <v>164</v>
      </c>
      <c r="C170" t="s">
        <v>40</v>
      </c>
      <c r="D170" t="s">
        <v>633</v>
      </c>
      <c r="F170">
        <v>1</v>
      </c>
      <c r="G170">
        <v>116.05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116.05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116.05</v>
      </c>
      <c r="AK170">
        <v>116.05</v>
      </c>
      <c r="AL170">
        <v>164</v>
      </c>
    </row>
    <row r="171" spans="1:38" x14ac:dyDescent="0.25">
      <c r="A171" t="s">
        <v>392</v>
      </c>
      <c r="B171">
        <v>165</v>
      </c>
      <c r="C171" t="s">
        <v>1211</v>
      </c>
      <c r="D171" t="s">
        <v>1212</v>
      </c>
      <c r="F171">
        <v>1</v>
      </c>
      <c r="G171">
        <v>115.93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115.93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115.93</v>
      </c>
      <c r="AK171">
        <v>115.93</v>
      </c>
      <c r="AL171">
        <v>165</v>
      </c>
    </row>
    <row r="172" spans="1:38" x14ac:dyDescent="0.25">
      <c r="A172" t="s">
        <v>392</v>
      </c>
      <c r="B172">
        <v>167</v>
      </c>
      <c r="C172" t="s">
        <v>1211</v>
      </c>
      <c r="D172" t="s">
        <v>1213</v>
      </c>
      <c r="F172">
        <v>1</v>
      </c>
      <c r="G172">
        <v>115.91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115.91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115.91</v>
      </c>
      <c r="AK172">
        <v>115.91</v>
      </c>
      <c r="AL172">
        <v>167</v>
      </c>
    </row>
    <row r="173" spans="1:38" x14ac:dyDescent="0.25">
      <c r="A173" t="s">
        <v>392</v>
      </c>
      <c r="B173">
        <v>166</v>
      </c>
      <c r="C173" t="s">
        <v>630</v>
      </c>
      <c r="D173" t="s">
        <v>631</v>
      </c>
      <c r="E173" t="s">
        <v>359</v>
      </c>
      <c r="F173">
        <v>1</v>
      </c>
      <c r="G173">
        <v>115.91</v>
      </c>
      <c r="H173">
        <v>0</v>
      </c>
      <c r="I173">
        <v>0</v>
      </c>
      <c r="J173">
        <v>115.91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115.91</v>
      </c>
      <c r="AK173">
        <v>115.91</v>
      </c>
      <c r="AL173">
        <v>166</v>
      </c>
    </row>
    <row r="174" spans="1:38" x14ac:dyDescent="0.25">
      <c r="A174" t="s">
        <v>391</v>
      </c>
      <c r="B174">
        <v>168</v>
      </c>
      <c r="C174" t="s">
        <v>85</v>
      </c>
      <c r="D174" t="s">
        <v>86</v>
      </c>
      <c r="E174" t="s">
        <v>380</v>
      </c>
      <c r="F174">
        <v>1</v>
      </c>
      <c r="G174">
        <v>115.55</v>
      </c>
      <c r="H174">
        <v>0</v>
      </c>
      <c r="I174">
        <v>0</v>
      </c>
      <c r="J174">
        <v>0</v>
      </c>
      <c r="K174">
        <v>0</v>
      </c>
      <c r="L174">
        <v>115.55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115.55</v>
      </c>
      <c r="AK174">
        <v>115.55</v>
      </c>
      <c r="AL174">
        <v>168</v>
      </c>
    </row>
    <row r="175" spans="1:38" x14ac:dyDescent="0.25">
      <c r="A175" t="s">
        <v>392</v>
      </c>
      <c r="B175">
        <v>169</v>
      </c>
      <c r="C175" t="s">
        <v>776</v>
      </c>
      <c r="D175" t="s">
        <v>476</v>
      </c>
      <c r="E175" t="s">
        <v>363</v>
      </c>
      <c r="F175">
        <v>1</v>
      </c>
      <c r="G175">
        <v>115.3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115.3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115.3</v>
      </c>
      <c r="AK175">
        <v>115.3</v>
      </c>
      <c r="AL175">
        <v>169</v>
      </c>
    </row>
    <row r="176" spans="1:38" x14ac:dyDescent="0.25">
      <c r="A176" t="s">
        <v>392</v>
      </c>
      <c r="B176">
        <v>170</v>
      </c>
      <c r="C176" t="s">
        <v>1217</v>
      </c>
      <c r="D176" t="s">
        <v>1218</v>
      </c>
      <c r="E176" t="s">
        <v>386</v>
      </c>
      <c r="F176">
        <v>1</v>
      </c>
      <c r="G176">
        <v>115.29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115.29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115.29</v>
      </c>
      <c r="AK176">
        <v>115.29</v>
      </c>
      <c r="AL176">
        <v>170</v>
      </c>
    </row>
    <row r="177" spans="1:38" x14ac:dyDescent="0.25">
      <c r="A177" t="s">
        <v>392</v>
      </c>
      <c r="B177">
        <v>171</v>
      </c>
      <c r="C177" t="s">
        <v>1219</v>
      </c>
      <c r="D177" t="s">
        <v>1220</v>
      </c>
      <c r="E177" t="s">
        <v>363</v>
      </c>
      <c r="F177">
        <v>1</v>
      </c>
      <c r="G177">
        <v>115.22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115.22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115.22</v>
      </c>
      <c r="AK177">
        <v>115.22</v>
      </c>
      <c r="AL177">
        <v>171</v>
      </c>
    </row>
    <row r="178" spans="1:38" x14ac:dyDescent="0.25">
      <c r="A178" t="s">
        <v>391</v>
      </c>
      <c r="B178">
        <v>173</v>
      </c>
      <c r="C178" t="s">
        <v>913</v>
      </c>
      <c r="D178" t="s">
        <v>155</v>
      </c>
      <c r="E178" t="s">
        <v>567</v>
      </c>
      <c r="F178">
        <v>1</v>
      </c>
      <c r="G178">
        <v>114.67</v>
      </c>
      <c r="H178">
        <v>0</v>
      </c>
      <c r="I178">
        <v>0</v>
      </c>
      <c r="J178">
        <v>114.67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114.67</v>
      </c>
      <c r="AK178">
        <v>114.67</v>
      </c>
      <c r="AL178">
        <v>172</v>
      </c>
    </row>
    <row r="179" spans="1:38" x14ac:dyDescent="0.25">
      <c r="A179" t="s">
        <v>392</v>
      </c>
      <c r="B179">
        <v>172</v>
      </c>
      <c r="C179" t="s">
        <v>713</v>
      </c>
      <c r="D179" t="s">
        <v>914</v>
      </c>
      <c r="E179" t="s">
        <v>915</v>
      </c>
      <c r="F179">
        <v>1</v>
      </c>
      <c r="G179">
        <v>114.67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114.67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114.67</v>
      </c>
      <c r="AK179">
        <v>114.67</v>
      </c>
      <c r="AL179">
        <v>173</v>
      </c>
    </row>
    <row r="180" spans="1:38" x14ac:dyDescent="0.25">
      <c r="A180" t="s">
        <v>392</v>
      </c>
      <c r="B180">
        <v>174</v>
      </c>
      <c r="C180" t="s">
        <v>82</v>
      </c>
      <c r="D180" t="s">
        <v>709</v>
      </c>
      <c r="E180" t="s">
        <v>362</v>
      </c>
      <c r="F180">
        <v>1</v>
      </c>
      <c r="G180">
        <v>114.63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114.63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114.63</v>
      </c>
      <c r="AK180">
        <v>114.63</v>
      </c>
      <c r="AL180">
        <v>174</v>
      </c>
    </row>
    <row r="181" spans="1:38" x14ac:dyDescent="0.25">
      <c r="A181" t="s">
        <v>391</v>
      </c>
      <c r="B181">
        <v>175</v>
      </c>
      <c r="C181" t="s">
        <v>1303</v>
      </c>
      <c r="D181" t="s">
        <v>77</v>
      </c>
      <c r="E181" t="s">
        <v>1304</v>
      </c>
      <c r="F181">
        <v>1</v>
      </c>
      <c r="G181">
        <v>114.59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114.59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114.59</v>
      </c>
      <c r="AK181">
        <v>114.59</v>
      </c>
      <c r="AL181">
        <v>175</v>
      </c>
    </row>
    <row r="182" spans="1:38" x14ac:dyDescent="0.25">
      <c r="A182" t="s">
        <v>392</v>
      </c>
      <c r="B182">
        <v>176</v>
      </c>
      <c r="C182" t="s">
        <v>121</v>
      </c>
      <c r="D182" t="s">
        <v>1221</v>
      </c>
      <c r="E182" t="s">
        <v>363</v>
      </c>
      <c r="F182">
        <v>1</v>
      </c>
      <c r="G182">
        <v>113.95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113.95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113.95</v>
      </c>
      <c r="AK182">
        <v>113.95</v>
      </c>
      <c r="AL182">
        <v>176</v>
      </c>
    </row>
    <row r="183" spans="1:38" x14ac:dyDescent="0.25">
      <c r="A183" t="s">
        <v>392</v>
      </c>
      <c r="B183">
        <v>177</v>
      </c>
      <c r="C183" t="s">
        <v>912</v>
      </c>
      <c r="D183" t="s">
        <v>220</v>
      </c>
      <c r="E183" t="s">
        <v>361</v>
      </c>
      <c r="F183">
        <v>1</v>
      </c>
      <c r="G183">
        <v>113.82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113.82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113.82</v>
      </c>
      <c r="AK183">
        <v>113.82</v>
      </c>
      <c r="AL183">
        <v>177</v>
      </c>
    </row>
    <row r="184" spans="1:38" x14ac:dyDescent="0.25">
      <c r="A184" t="s">
        <v>392</v>
      </c>
      <c r="B184">
        <v>178</v>
      </c>
      <c r="C184" t="s">
        <v>526</v>
      </c>
      <c r="D184" t="s">
        <v>264</v>
      </c>
      <c r="E184" t="s">
        <v>364</v>
      </c>
      <c r="F184">
        <v>1</v>
      </c>
      <c r="G184">
        <v>113.78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113.78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113.78</v>
      </c>
      <c r="AK184">
        <v>113.78</v>
      </c>
      <c r="AL184">
        <v>178</v>
      </c>
    </row>
    <row r="185" spans="1:38" x14ac:dyDescent="0.25">
      <c r="A185" t="s">
        <v>391</v>
      </c>
      <c r="B185">
        <v>179</v>
      </c>
      <c r="C185" t="s">
        <v>123</v>
      </c>
      <c r="D185" t="s">
        <v>339</v>
      </c>
      <c r="E185" t="s">
        <v>357</v>
      </c>
      <c r="F185">
        <v>1</v>
      </c>
      <c r="G185">
        <v>113.74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113.74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113.74</v>
      </c>
      <c r="AK185">
        <v>113.74</v>
      </c>
      <c r="AL185">
        <v>179</v>
      </c>
    </row>
    <row r="186" spans="1:38" x14ac:dyDescent="0.25">
      <c r="A186" t="s">
        <v>391</v>
      </c>
      <c r="B186">
        <v>180</v>
      </c>
      <c r="C186" t="s">
        <v>910</v>
      </c>
      <c r="D186" t="s">
        <v>911</v>
      </c>
      <c r="E186" t="s">
        <v>557</v>
      </c>
      <c r="F186">
        <v>1</v>
      </c>
      <c r="G186">
        <v>113.74</v>
      </c>
      <c r="H186">
        <v>0</v>
      </c>
      <c r="I186">
        <v>0</v>
      </c>
      <c r="J186">
        <v>0</v>
      </c>
      <c r="K186">
        <v>113.74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113.74</v>
      </c>
      <c r="AK186">
        <v>113.74</v>
      </c>
      <c r="AL186">
        <v>180</v>
      </c>
    </row>
    <row r="187" spans="1:38" x14ac:dyDescent="0.25">
      <c r="A187" t="s">
        <v>392</v>
      </c>
      <c r="B187">
        <v>181</v>
      </c>
      <c r="C187" t="s">
        <v>1159</v>
      </c>
      <c r="D187" t="s">
        <v>1222</v>
      </c>
      <c r="F187">
        <v>1</v>
      </c>
      <c r="G187">
        <v>113.69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113.69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113.69</v>
      </c>
      <c r="AK187">
        <v>113.69</v>
      </c>
      <c r="AL187">
        <v>181</v>
      </c>
    </row>
    <row r="188" spans="1:38" x14ac:dyDescent="0.25">
      <c r="A188" t="s">
        <v>391</v>
      </c>
      <c r="B188">
        <v>182</v>
      </c>
      <c r="C188" t="s">
        <v>39</v>
      </c>
      <c r="D188" t="s">
        <v>231</v>
      </c>
      <c r="F188">
        <v>1</v>
      </c>
      <c r="G188">
        <v>113.41</v>
      </c>
      <c r="H188">
        <v>0</v>
      </c>
      <c r="I188">
        <v>0</v>
      </c>
      <c r="J188">
        <v>0</v>
      </c>
      <c r="K188">
        <v>0</v>
      </c>
      <c r="L188">
        <v>113.41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113.41</v>
      </c>
      <c r="AK188">
        <v>113.41</v>
      </c>
      <c r="AL188">
        <v>182</v>
      </c>
    </row>
    <row r="189" spans="1:38" x14ac:dyDescent="0.25">
      <c r="A189" t="s">
        <v>391</v>
      </c>
      <c r="B189">
        <v>183</v>
      </c>
      <c r="C189" t="s">
        <v>1066</v>
      </c>
      <c r="D189" t="s">
        <v>1223</v>
      </c>
      <c r="E189" t="s">
        <v>359</v>
      </c>
      <c r="F189">
        <v>1</v>
      </c>
      <c r="G189">
        <v>113.32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113.32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113.32</v>
      </c>
      <c r="AK189">
        <v>113.32</v>
      </c>
      <c r="AL189">
        <v>183</v>
      </c>
    </row>
    <row r="190" spans="1:38" x14ac:dyDescent="0.25">
      <c r="A190" t="s">
        <v>392</v>
      </c>
      <c r="B190">
        <v>184</v>
      </c>
      <c r="C190" t="s">
        <v>270</v>
      </c>
      <c r="D190" t="s">
        <v>907</v>
      </c>
      <c r="E190" t="s">
        <v>357</v>
      </c>
      <c r="F190">
        <v>1</v>
      </c>
      <c r="G190">
        <v>113.2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113.2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113.2</v>
      </c>
      <c r="AK190">
        <v>113.2</v>
      </c>
      <c r="AL190">
        <v>184</v>
      </c>
    </row>
    <row r="191" spans="1:38" x14ac:dyDescent="0.25">
      <c r="A191" t="s">
        <v>392</v>
      </c>
      <c r="B191">
        <v>185</v>
      </c>
      <c r="C191" t="s">
        <v>1227</v>
      </c>
      <c r="D191" t="s">
        <v>1228</v>
      </c>
      <c r="E191" t="s">
        <v>1029</v>
      </c>
      <c r="F191">
        <v>1</v>
      </c>
      <c r="G191">
        <v>112.55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112.55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112.55</v>
      </c>
      <c r="AK191">
        <v>112.55</v>
      </c>
      <c r="AL191">
        <v>185</v>
      </c>
    </row>
    <row r="192" spans="1:38" x14ac:dyDescent="0.25">
      <c r="A192" t="s">
        <v>391</v>
      </c>
      <c r="B192">
        <v>186</v>
      </c>
      <c r="C192" t="s">
        <v>814</v>
      </c>
      <c r="D192" t="s">
        <v>52</v>
      </c>
      <c r="E192" t="s">
        <v>691</v>
      </c>
      <c r="F192">
        <v>1</v>
      </c>
      <c r="G192">
        <v>112.18</v>
      </c>
      <c r="H192">
        <v>0</v>
      </c>
      <c r="I192">
        <v>0</v>
      </c>
      <c r="J192">
        <v>0</v>
      </c>
      <c r="K192">
        <v>112.18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112.18</v>
      </c>
      <c r="AK192">
        <v>112.18</v>
      </c>
      <c r="AL192">
        <v>186</v>
      </c>
    </row>
    <row r="193" spans="1:38" x14ac:dyDescent="0.25">
      <c r="A193" t="s">
        <v>391</v>
      </c>
      <c r="B193">
        <v>187</v>
      </c>
      <c r="C193" t="s">
        <v>1231</v>
      </c>
      <c r="D193" t="s">
        <v>1232</v>
      </c>
      <c r="E193" t="s">
        <v>1233</v>
      </c>
      <c r="F193">
        <v>1</v>
      </c>
      <c r="G193">
        <v>111.96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111.96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111.96</v>
      </c>
      <c r="AK193">
        <v>111.96</v>
      </c>
      <c r="AL193">
        <v>187</v>
      </c>
    </row>
    <row r="194" spans="1:38" x14ac:dyDescent="0.25">
      <c r="A194" t="s">
        <v>392</v>
      </c>
      <c r="B194">
        <v>188</v>
      </c>
      <c r="C194" t="s">
        <v>1234</v>
      </c>
      <c r="D194" t="s">
        <v>1235</v>
      </c>
      <c r="E194" t="s">
        <v>1233</v>
      </c>
      <c r="F194">
        <v>1</v>
      </c>
      <c r="G194">
        <v>111.95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111.95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111.95</v>
      </c>
      <c r="AK194">
        <v>111.95</v>
      </c>
      <c r="AL194">
        <v>188</v>
      </c>
    </row>
    <row r="195" spans="1:38" x14ac:dyDescent="0.25">
      <c r="A195" t="s">
        <v>392</v>
      </c>
      <c r="B195">
        <v>189</v>
      </c>
      <c r="C195" t="s">
        <v>1239</v>
      </c>
      <c r="D195" t="s">
        <v>1240</v>
      </c>
      <c r="E195" t="s">
        <v>362</v>
      </c>
      <c r="F195">
        <v>1</v>
      </c>
      <c r="G195">
        <v>110.78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110.78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110.78</v>
      </c>
      <c r="AK195">
        <v>110.78</v>
      </c>
      <c r="AL195">
        <v>189</v>
      </c>
    </row>
    <row r="196" spans="1:38" x14ac:dyDescent="0.25">
      <c r="A196" t="s">
        <v>391</v>
      </c>
      <c r="B196">
        <v>190</v>
      </c>
      <c r="C196" t="s">
        <v>903</v>
      </c>
      <c r="D196" t="s">
        <v>904</v>
      </c>
      <c r="E196" t="s">
        <v>368</v>
      </c>
      <c r="F196">
        <v>1</v>
      </c>
      <c r="G196">
        <v>110.62</v>
      </c>
      <c r="H196">
        <v>0</v>
      </c>
      <c r="I196">
        <v>110.62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110.62</v>
      </c>
      <c r="AK196">
        <v>110.62</v>
      </c>
      <c r="AL196">
        <v>190</v>
      </c>
    </row>
    <row r="197" spans="1:38" x14ac:dyDescent="0.25">
      <c r="A197" t="s">
        <v>392</v>
      </c>
      <c r="B197">
        <v>191</v>
      </c>
      <c r="C197" t="s">
        <v>1178</v>
      </c>
      <c r="D197" t="s">
        <v>1241</v>
      </c>
      <c r="E197" t="s">
        <v>374</v>
      </c>
      <c r="F197">
        <v>1</v>
      </c>
      <c r="G197">
        <v>110.02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110.02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110.02</v>
      </c>
      <c r="AK197">
        <v>110.02</v>
      </c>
      <c r="AL197">
        <v>191</v>
      </c>
    </row>
    <row r="198" spans="1:38" x14ac:dyDescent="0.25">
      <c r="A198" t="s">
        <v>392</v>
      </c>
      <c r="B198">
        <v>192</v>
      </c>
      <c r="C198" t="s">
        <v>1242</v>
      </c>
      <c r="D198" t="s">
        <v>1243</v>
      </c>
      <c r="F198">
        <v>1</v>
      </c>
      <c r="G198">
        <v>109.62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109.62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109.62</v>
      </c>
      <c r="AK198">
        <v>109.62</v>
      </c>
      <c r="AL198">
        <v>192</v>
      </c>
    </row>
    <row r="199" spans="1:38" x14ac:dyDescent="0.25">
      <c r="A199" t="s">
        <v>391</v>
      </c>
      <c r="B199">
        <v>193</v>
      </c>
      <c r="C199" t="s">
        <v>902</v>
      </c>
      <c r="D199" t="s">
        <v>205</v>
      </c>
      <c r="E199" t="s">
        <v>359</v>
      </c>
      <c r="F199">
        <v>1</v>
      </c>
      <c r="G199">
        <v>109.54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109.54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109.54</v>
      </c>
      <c r="AK199">
        <v>109.54</v>
      </c>
      <c r="AL199">
        <v>193</v>
      </c>
    </row>
    <row r="200" spans="1:38" x14ac:dyDescent="0.25">
      <c r="A200" t="s">
        <v>391</v>
      </c>
      <c r="B200">
        <v>194</v>
      </c>
      <c r="C200" t="s">
        <v>710</v>
      </c>
      <c r="D200" t="s">
        <v>229</v>
      </c>
      <c r="E200" t="s">
        <v>362</v>
      </c>
      <c r="F200">
        <v>1</v>
      </c>
      <c r="G200">
        <v>109.11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109.11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109.11</v>
      </c>
      <c r="AK200">
        <v>109.11</v>
      </c>
      <c r="AL200">
        <v>194</v>
      </c>
    </row>
    <row r="201" spans="1:38" x14ac:dyDescent="0.25">
      <c r="A201" t="s">
        <v>391</v>
      </c>
      <c r="B201">
        <v>195</v>
      </c>
      <c r="C201" t="s">
        <v>1244</v>
      </c>
      <c r="D201" t="s">
        <v>1245</v>
      </c>
      <c r="E201" t="s">
        <v>367</v>
      </c>
      <c r="F201">
        <v>1</v>
      </c>
      <c r="G201">
        <v>108.97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108.97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108.97</v>
      </c>
      <c r="AK201">
        <v>108.97</v>
      </c>
      <c r="AL201">
        <v>195</v>
      </c>
    </row>
    <row r="202" spans="1:38" x14ac:dyDescent="0.25">
      <c r="A202" t="s">
        <v>392</v>
      </c>
      <c r="B202">
        <v>196</v>
      </c>
      <c r="C202" t="s">
        <v>530</v>
      </c>
      <c r="D202" t="s">
        <v>1246</v>
      </c>
      <c r="E202" t="s">
        <v>367</v>
      </c>
      <c r="F202">
        <v>1</v>
      </c>
      <c r="G202">
        <v>108.96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108.96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108.96</v>
      </c>
      <c r="AK202">
        <v>108.96</v>
      </c>
      <c r="AL202">
        <v>196</v>
      </c>
    </row>
    <row r="203" spans="1:38" x14ac:dyDescent="0.25">
      <c r="A203" t="s">
        <v>392</v>
      </c>
      <c r="B203">
        <v>197</v>
      </c>
      <c r="C203" t="s">
        <v>1014</v>
      </c>
      <c r="D203" t="s">
        <v>1247</v>
      </c>
      <c r="E203" t="s">
        <v>363</v>
      </c>
      <c r="F203">
        <v>1</v>
      </c>
      <c r="G203">
        <v>108.89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108.89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108.89</v>
      </c>
      <c r="AK203">
        <v>108.89</v>
      </c>
      <c r="AL203">
        <v>197</v>
      </c>
    </row>
    <row r="204" spans="1:38" x14ac:dyDescent="0.25">
      <c r="A204" t="s">
        <v>392</v>
      </c>
      <c r="B204">
        <v>198</v>
      </c>
      <c r="C204" t="s">
        <v>628</v>
      </c>
      <c r="D204" t="s">
        <v>265</v>
      </c>
      <c r="E204" t="s">
        <v>372</v>
      </c>
      <c r="F204">
        <v>1</v>
      </c>
      <c r="G204">
        <v>108.76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108.76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108.76</v>
      </c>
      <c r="AK204">
        <v>108.76</v>
      </c>
      <c r="AL204">
        <v>198</v>
      </c>
    </row>
    <row r="205" spans="1:38" x14ac:dyDescent="0.25">
      <c r="A205" t="s">
        <v>711</v>
      </c>
      <c r="B205">
        <v>199</v>
      </c>
      <c r="C205" t="s">
        <v>887</v>
      </c>
      <c r="D205" t="s">
        <v>901</v>
      </c>
      <c r="F205">
        <v>1</v>
      </c>
      <c r="G205">
        <v>107.58</v>
      </c>
      <c r="H205">
        <v>0</v>
      </c>
      <c r="I205">
        <v>0</v>
      </c>
      <c r="J205">
        <v>0</v>
      </c>
      <c r="K205">
        <v>107.58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107.58</v>
      </c>
      <c r="AK205">
        <v>107.58</v>
      </c>
      <c r="AL205">
        <v>199</v>
      </c>
    </row>
    <row r="206" spans="1:38" x14ac:dyDescent="0.25">
      <c r="A206" t="s">
        <v>392</v>
      </c>
      <c r="B206">
        <v>200</v>
      </c>
      <c r="C206" t="s">
        <v>578</v>
      </c>
      <c r="D206" t="s">
        <v>702</v>
      </c>
      <c r="E206" t="s">
        <v>579</v>
      </c>
      <c r="F206">
        <v>1</v>
      </c>
      <c r="G206">
        <v>107.01</v>
      </c>
      <c r="H206">
        <v>0</v>
      </c>
      <c r="I206">
        <v>0</v>
      </c>
      <c r="J206">
        <v>0</v>
      </c>
      <c r="K206">
        <v>107.01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107.01</v>
      </c>
      <c r="AK206">
        <v>107.01</v>
      </c>
      <c r="AL206">
        <v>200</v>
      </c>
    </row>
    <row r="207" spans="1:38" x14ac:dyDescent="0.25">
      <c r="A207" t="s">
        <v>392</v>
      </c>
      <c r="B207">
        <v>201</v>
      </c>
      <c r="C207" t="s">
        <v>1324</v>
      </c>
      <c r="D207" t="s">
        <v>1325</v>
      </c>
      <c r="E207" t="s">
        <v>1323</v>
      </c>
      <c r="F207">
        <v>1</v>
      </c>
      <c r="G207">
        <v>106.26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106.26</v>
      </c>
      <c r="AH207">
        <v>0</v>
      </c>
      <c r="AI207">
        <v>0</v>
      </c>
      <c r="AJ207">
        <v>106.26</v>
      </c>
      <c r="AK207">
        <v>106.26</v>
      </c>
      <c r="AL207">
        <v>201</v>
      </c>
    </row>
    <row r="208" spans="1:38" x14ac:dyDescent="0.25">
      <c r="A208" t="s">
        <v>391</v>
      </c>
      <c r="B208">
        <v>202</v>
      </c>
      <c r="C208" t="s">
        <v>593</v>
      </c>
      <c r="D208" t="s">
        <v>166</v>
      </c>
      <c r="E208" t="s">
        <v>594</v>
      </c>
      <c r="F208">
        <v>1</v>
      </c>
      <c r="G208">
        <v>105.93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105.93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105.93</v>
      </c>
      <c r="AK208">
        <v>105.93</v>
      </c>
      <c r="AL208">
        <v>202</v>
      </c>
    </row>
    <row r="209" spans="1:38" x14ac:dyDescent="0.25">
      <c r="A209" t="s">
        <v>391</v>
      </c>
      <c r="B209">
        <v>203</v>
      </c>
      <c r="C209" t="s">
        <v>889</v>
      </c>
      <c r="D209" t="s">
        <v>207</v>
      </c>
      <c r="E209" t="s">
        <v>361</v>
      </c>
      <c r="F209">
        <v>1</v>
      </c>
      <c r="G209">
        <v>105.42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105.42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105.42</v>
      </c>
      <c r="AK209">
        <v>105.42</v>
      </c>
      <c r="AL209">
        <v>203</v>
      </c>
    </row>
    <row r="210" spans="1:38" x14ac:dyDescent="0.25">
      <c r="A210" t="s">
        <v>711</v>
      </c>
      <c r="B210">
        <v>204</v>
      </c>
      <c r="C210" t="s">
        <v>1250</v>
      </c>
      <c r="D210" t="s">
        <v>1251</v>
      </c>
      <c r="E210" t="s">
        <v>368</v>
      </c>
      <c r="F210">
        <v>1</v>
      </c>
      <c r="G210">
        <v>104.56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104.56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104.56</v>
      </c>
      <c r="AK210">
        <v>104.56</v>
      </c>
      <c r="AL210">
        <v>204</v>
      </c>
    </row>
    <row r="211" spans="1:38" x14ac:dyDescent="0.25">
      <c r="A211" t="s">
        <v>391</v>
      </c>
      <c r="B211">
        <v>205</v>
      </c>
      <c r="C211" t="s">
        <v>483</v>
      </c>
      <c r="D211" t="s">
        <v>870</v>
      </c>
      <c r="E211" t="s">
        <v>357</v>
      </c>
      <c r="F211">
        <v>1</v>
      </c>
      <c r="G211">
        <v>104.41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104.41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104.41</v>
      </c>
      <c r="AK211">
        <v>104.41</v>
      </c>
      <c r="AL211">
        <v>205</v>
      </c>
    </row>
    <row r="212" spans="1:38" x14ac:dyDescent="0.25">
      <c r="A212" t="s">
        <v>392</v>
      </c>
      <c r="B212">
        <v>206</v>
      </c>
      <c r="C212" t="s">
        <v>687</v>
      </c>
      <c r="D212" t="s">
        <v>866</v>
      </c>
      <c r="E212" t="s">
        <v>368</v>
      </c>
      <c r="F212">
        <v>1</v>
      </c>
      <c r="G212">
        <v>100.92</v>
      </c>
      <c r="H212">
        <v>0</v>
      </c>
      <c r="I212">
        <v>100.92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100.92</v>
      </c>
      <c r="AK212">
        <v>100.92</v>
      </c>
      <c r="AL212">
        <v>206</v>
      </c>
    </row>
    <row r="213" spans="1:38" x14ac:dyDescent="0.25">
      <c r="A213" t="s">
        <v>392</v>
      </c>
      <c r="B213">
        <v>207</v>
      </c>
      <c r="C213" t="s">
        <v>73</v>
      </c>
      <c r="D213" t="s">
        <v>868</v>
      </c>
      <c r="E213" t="s">
        <v>869</v>
      </c>
      <c r="F213">
        <v>1</v>
      </c>
      <c r="G213">
        <v>100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100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100</v>
      </c>
      <c r="AK213">
        <v>100</v>
      </c>
      <c r="AL213">
        <v>207</v>
      </c>
    </row>
    <row r="214" spans="1:38" x14ac:dyDescent="0.25">
      <c r="A214" t="s">
        <v>392</v>
      </c>
      <c r="B214">
        <v>211</v>
      </c>
      <c r="C214" t="s">
        <v>313</v>
      </c>
      <c r="D214" t="s">
        <v>314</v>
      </c>
      <c r="E214" t="s">
        <v>357</v>
      </c>
      <c r="F214">
        <v>1</v>
      </c>
      <c r="G214">
        <v>100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100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100</v>
      </c>
      <c r="AK214">
        <v>100</v>
      </c>
      <c r="AL214">
        <v>211</v>
      </c>
    </row>
    <row r="215" spans="1:38" x14ac:dyDescent="0.25">
      <c r="A215" t="s">
        <v>391</v>
      </c>
      <c r="B215">
        <v>209</v>
      </c>
      <c r="C215" t="s">
        <v>875</v>
      </c>
      <c r="D215" t="s">
        <v>205</v>
      </c>
      <c r="E215" t="s">
        <v>359</v>
      </c>
      <c r="F215">
        <v>1</v>
      </c>
      <c r="G215">
        <v>100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100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100</v>
      </c>
      <c r="AK215">
        <v>100</v>
      </c>
      <c r="AL215">
        <v>209</v>
      </c>
    </row>
    <row r="216" spans="1:38" x14ac:dyDescent="0.25">
      <c r="A216" t="s">
        <v>392</v>
      </c>
      <c r="B216">
        <v>208</v>
      </c>
      <c r="C216" t="s">
        <v>105</v>
      </c>
      <c r="D216" t="s">
        <v>103</v>
      </c>
      <c r="E216" t="s">
        <v>367</v>
      </c>
      <c r="F216">
        <v>2</v>
      </c>
      <c r="G216">
        <v>100</v>
      </c>
      <c r="H216">
        <v>0</v>
      </c>
      <c r="I216">
        <v>0</v>
      </c>
      <c r="J216">
        <v>0</v>
      </c>
      <c r="K216">
        <v>0</v>
      </c>
      <c r="L216">
        <v>50</v>
      </c>
      <c r="M216">
        <v>0</v>
      </c>
      <c r="N216">
        <v>0</v>
      </c>
      <c r="O216">
        <v>50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50</v>
      </c>
      <c r="AK216">
        <v>100</v>
      </c>
      <c r="AL216">
        <v>208</v>
      </c>
    </row>
    <row r="217" spans="1:38" x14ac:dyDescent="0.25">
      <c r="A217" t="s">
        <v>392</v>
      </c>
      <c r="B217">
        <v>210</v>
      </c>
      <c r="C217" t="s">
        <v>874</v>
      </c>
      <c r="D217" t="s">
        <v>140</v>
      </c>
      <c r="E217" t="s">
        <v>600</v>
      </c>
      <c r="F217">
        <v>1</v>
      </c>
      <c r="G217">
        <v>100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100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100</v>
      </c>
      <c r="AK217">
        <v>100</v>
      </c>
      <c r="AL217">
        <v>210</v>
      </c>
    </row>
    <row r="218" spans="1:38" x14ac:dyDescent="0.25">
      <c r="A218" t="s">
        <v>391</v>
      </c>
      <c r="B218">
        <v>215</v>
      </c>
      <c r="C218" t="s">
        <v>864</v>
      </c>
      <c r="D218" t="s">
        <v>221</v>
      </c>
      <c r="E218" t="s">
        <v>367</v>
      </c>
      <c r="F218">
        <v>1</v>
      </c>
      <c r="G218">
        <v>95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95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95</v>
      </c>
      <c r="AK218">
        <v>95</v>
      </c>
      <c r="AL218">
        <v>212</v>
      </c>
    </row>
    <row r="219" spans="1:38" x14ac:dyDescent="0.25">
      <c r="A219" t="s">
        <v>391</v>
      </c>
      <c r="B219">
        <v>213</v>
      </c>
      <c r="C219" t="s">
        <v>863</v>
      </c>
      <c r="D219" t="s">
        <v>90</v>
      </c>
      <c r="F219">
        <v>1</v>
      </c>
      <c r="G219">
        <v>95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95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95</v>
      </c>
      <c r="AK219">
        <v>95</v>
      </c>
      <c r="AL219">
        <v>215</v>
      </c>
    </row>
    <row r="220" spans="1:38" x14ac:dyDescent="0.25">
      <c r="A220" t="s">
        <v>391</v>
      </c>
      <c r="B220">
        <v>214</v>
      </c>
      <c r="C220" t="s">
        <v>862</v>
      </c>
      <c r="D220" t="s">
        <v>707</v>
      </c>
      <c r="F220">
        <v>1</v>
      </c>
      <c r="G220">
        <v>95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95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95</v>
      </c>
      <c r="AK220">
        <v>95</v>
      </c>
      <c r="AL220">
        <v>213</v>
      </c>
    </row>
    <row r="221" spans="1:38" x14ac:dyDescent="0.25">
      <c r="A221" t="s">
        <v>391</v>
      </c>
      <c r="B221">
        <v>212</v>
      </c>
      <c r="C221" t="s">
        <v>478</v>
      </c>
      <c r="D221" t="s">
        <v>688</v>
      </c>
      <c r="E221" t="s">
        <v>367</v>
      </c>
      <c r="F221">
        <v>1</v>
      </c>
      <c r="G221">
        <v>95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95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95</v>
      </c>
      <c r="AK221">
        <v>95</v>
      </c>
      <c r="AL221">
        <v>214</v>
      </c>
    </row>
    <row r="222" spans="1:38" x14ac:dyDescent="0.25">
      <c r="A222" t="s">
        <v>392</v>
      </c>
      <c r="B222">
        <v>216</v>
      </c>
      <c r="C222" t="s">
        <v>1264</v>
      </c>
      <c r="D222" t="s">
        <v>931</v>
      </c>
      <c r="E222" t="s">
        <v>363</v>
      </c>
      <c r="F222">
        <v>1</v>
      </c>
      <c r="G222">
        <v>93.75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93.75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93.75</v>
      </c>
      <c r="AK222">
        <v>93.75</v>
      </c>
      <c r="AL222">
        <v>216</v>
      </c>
    </row>
    <row r="223" spans="1:38" x14ac:dyDescent="0.25">
      <c r="A223" t="s">
        <v>391</v>
      </c>
      <c r="B223">
        <v>217</v>
      </c>
      <c r="C223" t="s">
        <v>209</v>
      </c>
      <c r="D223" t="s">
        <v>157</v>
      </c>
      <c r="E223" t="s">
        <v>367</v>
      </c>
      <c r="F223">
        <v>1</v>
      </c>
      <c r="G223">
        <v>93.75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93.75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93.75</v>
      </c>
      <c r="AK223">
        <v>93.75</v>
      </c>
      <c r="AL223">
        <v>217</v>
      </c>
    </row>
    <row r="224" spans="1:38" x14ac:dyDescent="0.25">
      <c r="A224" t="s">
        <v>391</v>
      </c>
      <c r="B224">
        <v>218</v>
      </c>
      <c r="C224" t="s">
        <v>890</v>
      </c>
      <c r="D224" t="s">
        <v>17</v>
      </c>
      <c r="E224" t="s">
        <v>361</v>
      </c>
      <c r="F224">
        <v>1</v>
      </c>
      <c r="G224">
        <v>88.89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88.89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88.89</v>
      </c>
      <c r="AK224">
        <v>88.89</v>
      </c>
      <c r="AL224">
        <v>218</v>
      </c>
    </row>
    <row r="225" spans="1:38" x14ac:dyDescent="0.25">
      <c r="A225" t="s">
        <v>392</v>
      </c>
      <c r="B225">
        <v>219</v>
      </c>
      <c r="C225" t="s">
        <v>888</v>
      </c>
      <c r="D225" t="s">
        <v>273</v>
      </c>
      <c r="E225" t="s">
        <v>357</v>
      </c>
      <c r="F225">
        <v>1</v>
      </c>
      <c r="G225">
        <v>80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80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80</v>
      </c>
      <c r="AK225">
        <v>80</v>
      </c>
      <c r="AL225">
        <v>219</v>
      </c>
    </row>
    <row r="226" spans="1:38" x14ac:dyDescent="0.25">
      <c r="A226" t="s">
        <v>391</v>
      </c>
      <c r="B226">
        <v>220</v>
      </c>
      <c r="C226" t="s">
        <v>887</v>
      </c>
      <c r="D226" t="s">
        <v>714</v>
      </c>
      <c r="F226">
        <v>1</v>
      </c>
      <c r="G226">
        <v>78.569999999999993</v>
      </c>
      <c r="H226">
        <v>0</v>
      </c>
      <c r="I226">
        <v>0</v>
      </c>
      <c r="J226">
        <v>0</v>
      </c>
      <c r="K226">
        <v>78.569999999999993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78.569999999999993</v>
      </c>
      <c r="AK226">
        <v>78.569999999999993</v>
      </c>
      <c r="AL226">
        <v>220</v>
      </c>
    </row>
    <row r="227" spans="1:38" x14ac:dyDescent="0.25">
      <c r="A227" t="s">
        <v>392</v>
      </c>
      <c r="B227">
        <v>223</v>
      </c>
      <c r="C227" t="s">
        <v>1267</v>
      </c>
      <c r="D227" t="s">
        <v>509</v>
      </c>
      <c r="F227">
        <v>1</v>
      </c>
      <c r="G227">
        <v>75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75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75</v>
      </c>
      <c r="AK227">
        <v>75</v>
      </c>
      <c r="AL227">
        <v>223</v>
      </c>
    </row>
    <row r="228" spans="1:38" x14ac:dyDescent="0.25">
      <c r="A228" t="s">
        <v>391</v>
      </c>
      <c r="B228">
        <v>222</v>
      </c>
      <c r="C228" t="s">
        <v>886</v>
      </c>
      <c r="D228" t="s">
        <v>65</v>
      </c>
      <c r="E228" t="s">
        <v>357</v>
      </c>
      <c r="F228">
        <v>1</v>
      </c>
      <c r="G228">
        <v>75</v>
      </c>
      <c r="H228">
        <v>0</v>
      </c>
      <c r="I228">
        <v>0</v>
      </c>
      <c r="J228">
        <v>75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75</v>
      </c>
      <c r="AK228">
        <v>75</v>
      </c>
      <c r="AL228">
        <v>221</v>
      </c>
    </row>
    <row r="229" spans="1:38" x14ac:dyDescent="0.25">
      <c r="A229" t="s">
        <v>392</v>
      </c>
      <c r="B229">
        <v>221</v>
      </c>
      <c r="C229" t="s">
        <v>1268</v>
      </c>
      <c r="D229" t="s">
        <v>1269</v>
      </c>
      <c r="F229">
        <v>1</v>
      </c>
      <c r="G229">
        <v>75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75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75</v>
      </c>
      <c r="AK229">
        <v>75</v>
      </c>
      <c r="AL229">
        <v>222</v>
      </c>
    </row>
    <row r="230" spans="1:38" x14ac:dyDescent="0.25">
      <c r="A230" t="s">
        <v>391</v>
      </c>
      <c r="B230">
        <v>224</v>
      </c>
      <c r="C230" t="s">
        <v>885</v>
      </c>
      <c r="D230" t="s">
        <v>52</v>
      </c>
      <c r="E230" t="s">
        <v>361</v>
      </c>
      <c r="F230">
        <v>1</v>
      </c>
      <c r="G230">
        <v>72.22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72.22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72.22</v>
      </c>
      <c r="AK230">
        <v>72.22</v>
      </c>
      <c r="AL230">
        <v>224</v>
      </c>
    </row>
    <row r="231" spans="1:38" x14ac:dyDescent="0.25">
      <c r="A231" t="s">
        <v>392</v>
      </c>
      <c r="B231">
        <v>227</v>
      </c>
      <c r="C231" t="s">
        <v>878</v>
      </c>
      <c r="D231" t="s">
        <v>629</v>
      </c>
      <c r="F231">
        <v>1</v>
      </c>
      <c r="G231">
        <v>50</v>
      </c>
      <c r="H231">
        <v>0</v>
      </c>
      <c r="I231">
        <v>0</v>
      </c>
      <c r="J231">
        <v>0</v>
      </c>
      <c r="K231">
        <v>0</v>
      </c>
      <c r="L231">
        <v>50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50</v>
      </c>
      <c r="AK231">
        <v>50</v>
      </c>
      <c r="AL231">
        <v>227</v>
      </c>
    </row>
    <row r="232" spans="1:38" x14ac:dyDescent="0.25">
      <c r="A232" t="s">
        <v>392</v>
      </c>
      <c r="B232">
        <v>226</v>
      </c>
      <c r="C232" t="s">
        <v>879</v>
      </c>
      <c r="D232" t="s">
        <v>692</v>
      </c>
      <c r="F232">
        <v>1</v>
      </c>
      <c r="G232">
        <v>50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50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50</v>
      </c>
      <c r="AK232">
        <v>50</v>
      </c>
      <c r="AL232">
        <v>226</v>
      </c>
    </row>
    <row r="233" spans="1:38" x14ac:dyDescent="0.25">
      <c r="A233" t="s">
        <v>391</v>
      </c>
      <c r="B233">
        <v>228</v>
      </c>
      <c r="C233" t="s">
        <v>250</v>
      </c>
      <c r="D233" t="s">
        <v>208</v>
      </c>
      <c r="E233" t="s">
        <v>358</v>
      </c>
      <c r="F233">
        <v>1</v>
      </c>
      <c r="G233">
        <v>50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50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50</v>
      </c>
      <c r="AK233">
        <v>50</v>
      </c>
      <c r="AL233">
        <v>228</v>
      </c>
    </row>
    <row r="234" spans="1:38" x14ac:dyDescent="0.25">
      <c r="A234" t="s">
        <v>392</v>
      </c>
      <c r="B234">
        <v>229</v>
      </c>
      <c r="C234" t="s">
        <v>880</v>
      </c>
      <c r="D234" t="s">
        <v>627</v>
      </c>
      <c r="E234" t="s">
        <v>881</v>
      </c>
      <c r="F234">
        <v>1</v>
      </c>
      <c r="G234">
        <v>50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50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50</v>
      </c>
      <c r="AK234">
        <v>50</v>
      </c>
      <c r="AL234">
        <v>229</v>
      </c>
    </row>
    <row r="235" spans="1:38" x14ac:dyDescent="0.25">
      <c r="A235" t="s">
        <v>391</v>
      </c>
      <c r="B235">
        <v>225</v>
      </c>
      <c r="C235" t="s">
        <v>218</v>
      </c>
      <c r="D235" t="s">
        <v>29</v>
      </c>
      <c r="E235" t="s">
        <v>417</v>
      </c>
      <c r="F235">
        <v>1</v>
      </c>
      <c r="G235">
        <v>50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50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50</v>
      </c>
      <c r="AK235">
        <v>50</v>
      </c>
      <c r="AL235">
        <v>225</v>
      </c>
    </row>
    <row r="236" spans="1:38" x14ac:dyDescent="0.25">
      <c r="A236" t="s">
        <v>391</v>
      </c>
      <c r="B236">
        <v>421</v>
      </c>
      <c r="C236" t="s">
        <v>279</v>
      </c>
      <c r="D236" t="s">
        <v>17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796</v>
      </c>
    </row>
    <row r="237" spans="1:38" x14ac:dyDescent="0.25">
      <c r="A237" t="s">
        <v>392</v>
      </c>
      <c r="B237">
        <v>379</v>
      </c>
      <c r="C237" t="s">
        <v>1330</v>
      </c>
      <c r="D237" t="s">
        <v>1331</v>
      </c>
      <c r="E237" t="s">
        <v>361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755</v>
      </c>
    </row>
    <row r="238" spans="1:38" x14ac:dyDescent="0.25">
      <c r="A238" t="s">
        <v>392</v>
      </c>
      <c r="B238">
        <v>303</v>
      </c>
      <c r="C238" t="s">
        <v>1071</v>
      </c>
      <c r="D238" t="s">
        <v>537</v>
      </c>
      <c r="E238" t="s">
        <v>363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534</v>
      </c>
    </row>
    <row r="239" spans="1:38" x14ac:dyDescent="0.25">
      <c r="A239" t="s">
        <v>392</v>
      </c>
      <c r="B239">
        <v>302</v>
      </c>
      <c r="C239" t="s">
        <v>1252</v>
      </c>
      <c r="D239" t="s">
        <v>1253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533</v>
      </c>
    </row>
    <row r="240" spans="1:38" x14ac:dyDescent="0.25">
      <c r="A240" t="s">
        <v>392</v>
      </c>
      <c r="B240">
        <v>288</v>
      </c>
      <c r="C240" t="s">
        <v>1248</v>
      </c>
      <c r="D240" t="s">
        <v>1249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627</v>
      </c>
    </row>
    <row r="241" spans="1:38" x14ac:dyDescent="0.25">
      <c r="A241" t="s">
        <v>392</v>
      </c>
      <c r="B241">
        <v>280</v>
      </c>
      <c r="C241" t="s">
        <v>846</v>
      </c>
      <c r="D241" t="s">
        <v>847</v>
      </c>
      <c r="E241" t="s">
        <v>357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640</v>
      </c>
    </row>
    <row r="242" spans="1:38" x14ac:dyDescent="0.25">
      <c r="A242" t="s">
        <v>392</v>
      </c>
      <c r="B242">
        <v>279</v>
      </c>
      <c r="C242" t="s">
        <v>846</v>
      </c>
      <c r="D242" t="s">
        <v>226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654</v>
      </c>
    </row>
    <row r="243" spans="1:38" x14ac:dyDescent="0.25">
      <c r="A243" t="s">
        <v>391</v>
      </c>
      <c r="B243">
        <v>282</v>
      </c>
      <c r="C243" t="s">
        <v>1093</v>
      </c>
      <c r="D243" t="s">
        <v>229</v>
      </c>
      <c r="E243" t="s">
        <v>360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639</v>
      </c>
    </row>
    <row r="244" spans="1:38" x14ac:dyDescent="0.25">
      <c r="A244" t="s">
        <v>391</v>
      </c>
      <c r="B244">
        <v>281</v>
      </c>
      <c r="C244" t="s">
        <v>1093</v>
      </c>
      <c r="D244" t="s">
        <v>280</v>
      </c>
      <c r="E244" t="s">
        <v>360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647</v>
      </c>
    </row>
    <row r="245" spans="1:38" x14ac:dyDescent="0.25">
      <c r="A245" t="s">
        <v>391</v>
      </c>
      <c r="B245">
        <v>283</v>
      </c>
      <c r="C245" t="s">
        <v>508</v>
      </c>
      <c r="D245" t="s">
        <v>573</v>
      </c>
      <c r="E245" t="s">
        <v>360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629</v>
      </c>
    </row>
    <row r="246" spans="1:38" x14ac:dyDescent="0.25">
      <c r="A246" t="s">
        <v>392</v>
      </c>
      <c r="B246">
        <v>284</v>
      </c>
      <c r="C246" t="s">
        <v>240</v>
      </c>
      <c r="D246" t="s">
        <v>697</v>
      </c>
      <c r="E246" t="s">
        <v>365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623</v>
      </c>
    </row>
    <row r="247" spans="1:38" x14ac:dyDescent="0.25">
      <c r="A247" t="s">
        <v>392</v>
      </c>
      <c r="B247">
        <v>285</v>
      </c>
      <c r="C247" t="s">
        <v>1237</v>
      </c>
      <c r="D247" t="s">
        <v>1238</v>
      </c>
      <c r="E247" t="s">
        <v>367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624</v>
      </c>
    </row>
    <row r="248" spans="1:38" x14ac:dyDescent="0.25">
      <c r="A248" t="s">
        <v>392</v>
      </c>
      <c r="B248">
        <v>286</v>
      </c>
      <c r="C248" t="s">
        <v>1088</v>
      </c>
      <c r="D248" t="s">
        <v>1230</v>
      </c>
      <c r="E248" t="s">
        <v>568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625</v>
      </c>
    </row>
    <row r="249" spans="1:38" x14ac:dyDescent="0.25">
      <c r="A249" t="s">
        <v>391</v>
      </c>
      <c r="B249">
        <v>287</v>
      </c>
      <c r="C249" t="s">
        <v>1229</v>
      </c>
      <c r="D249" t="s">
        <v>622</v>
      </c>
      <c r="E249" t="s">
        <v>568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626</v>
      </c>
    </row>
    <row r="250" spans="1:38" x14ac:dyDescent="0.25">
      <c r="A250" t="s">
        <v>392</v>
      </c>
      <c r="B250">
        <v>289</v>
      </c>
      <c r="C250" t="s">
        <v>584</v>
      </c>
      <c r="D250" t="s">
        <v>575</v>
      </c>
      <c r="E250" t="s">
        <v>357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628</v>
      </c>
    </row>
    <row r="251" spans="1:38" x14ac:dyDescent="0.25">
      <c r="A251" t="s">
        <v>711</v>
      </c>
      <c r="B251">
        <v>300</v>
      </c>
      <c r="C251" t="s">
        <v>584</v>
      </c>
      <c r="D251" t="s">
        <v>845</v>
      </c>
      <c r="E251" t="s">
        <v>357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584</v>
      </c>
    </row>
    <row r="252" spans="1:38" x14ac:dyDescent="0.25">
      <c r="A252" t="s">
        <v>391</v>
      </c>
      <c r="B252">
        <v>290</v>
      </c>
      <c r="C252" t="s">
        <v>1224</v>
      </c>
      <c r="D252" t="s">
        <v>1225</v>
      </c>
      <c r="E252" t="s">
        <v>1226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630</v>
      </c>
    </row>
    <row r="253" spans="1:38" x14ac:dyDescent="0.25">
      <c r="A253" t="s">
        <v>391</v>
      </c>
      <c r="B253">
        <v>291</v>
      </c>
      <c r="C253" t="s">
        <v>843</v>
      </c>
      <c r="D253" t="s">
        <v>799</v>
      </c>
      <c r="E253" t="s">
        <v>844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637</v>
      </c>
    </row>
    <row r="254" spans="1:38" x14ac:dyDescent="0.25">
      <c r="A254" t="s">
        <v>711</v>
      </c>
      <c r="B254">
        <v>292</v>
      </c>
      <c r="C254" t="s">
        <v>841</v>
      </c>
      <c r="D254" t="s">
        <v>842</v>
      </c>
      <c r="E254" t="s">
        <v>364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631</v>
      </c>
    </row>
    <row r="255" spans="1:38" x14ac:dyDescent="0.25">
      <c r="A255" t="s">
        <v>392</v>
      </c>
      <c r="B255">
        <v>293</v>
      </c>
      <c r="C255" t="s">
        <v>1215</v>
      </c>
      <c r="D255" t="s">
        <v>1216</v>
      </c>
      <c r="E255" t="s">
        <v>363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632</v>
      </c>
    </row>
    <row r="256" spans="1:38" x14ac:dyDescent="0.25">
      <c r="A256" t="s">
        <v>391</v>
      </c>
      <c r="B256">
        <v>294</v>
      </c>
      <c r="C256" t="s">
        <v>1214</v>
      </c>
      <c r="D256" t="s">
        <v>148</v>
      </c>
      <c r="E256" t="s">
        <v>363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633</v>
      </c>
    </row>
    <row r="257" spans="1:38" x14ac:dyDescent="0.25">
      <c r="A257" t="s">
        <v>392</v>
      </c>
      <c r="B257">
        <v>295</v>
      </c>
      <c r="C257" t="s">
        <v>532</v>
      </c>
      <c r="D257" t="s">
        <v>1202</v>
      </c>
      <c r="E257" t="s">
        <v>364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634</v>
      </c>
    </row>
    <row r="258" spans="1:38" x14ac:dyDescent="0.25">
      <c r="A258" t="s">
        <v>392</v>
      </c>
      <c r="B258">
        <v>296</v>
      </c>
      <c r="C258" t="s">
        <v>340</v>
      </c>
      <c r="D258" t="s">
        <v>341</v>
      </c>
      <c r="E258" t="s">
        <v>357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635</v>
      </c>
    </row>
    <row r="259" spans="1:38" x14ac:dyDescent="0.25">
      <c r="A259" t="s">
        <v>711</v>
      </c>
      <c r="B259">
        <v>298</v>
      </c>
      <c r="C259" t="s">
        <v>1198</v>
      </c>
      <c r="D259" t="s">
        <v>1199</v>
      </c>
      <c r="E259" t="s">
        <v>367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586</v>
      </c>
    </row>
    <row r="260" spans="1:38" x14ac:dyDescent="0.25">
      <c r="A260" t="s">
        <v>711</v>
      </c>
      <c r="B260">
        <v>299</v>
      </c>
      <c r="C260" t="s">
        <v>1139</v>
      </c>
      <c r="D260" t="s">
        <v>1197</v>
      </c>
      <c r="E260" t="s">
        <v>367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585</v>
      </c>
    </row>
    <row r="261" spans="1:38" x14ac:dyDescent="0.25">
      <c r="A261" t="s">
        <v>392</v>
      </c>
      <c r="B261">
        <v>326</v>
      </c>
      <c r="C261" t="s">
        <v>1254</v>
      </c>
      <c r="D261" t="s">
        <v>1255</v>
      </c>
      <c r="E261" t="s">
        <v>363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522</v>
      </c>
    </row>
    <row r="262" spans="1:38" x14ac:dyDescent="0.25">
      <c r="A262" t="s">
        <v>392</v>
      </c>
      <c r="B262">
        <v>325</v>
      </c>
      <c r="C262" t="s">
        <v>1189</v>
      </c>
      <c r="D262" t="s">
        <v>1256</v>
      </c>
      <c r="E262" t="s">
        <v>363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523</v>
      </c>
    </row>
    <row r="263" spans="1:38" x14ac:dyDescent="0.25">
      <c r="A263" t="s">
        <v>391</v>
      </c>
      <c r="B263">
        <v>324</v>
      </c>
      <c r="C263" t="s">
        <v>1257</v>
      </c>
      <c r="D263" t="s">
        <v>1258</v>
      </c>
      <c r="E263" t="s">
        <v>363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524</v>
      </c>
    </row>
    <row r="264" spans="1:38" x14ac:dyDescent="0.25">
      <c r="A264" t="s">
        <v>711</v>
      </c>
      <c r="B264">
        <v>322</v>
      </c>
      <c r="C264" t="s">
        <v>261</v>
      </c>
      <c r="D264" t="s">
        <v>850</v>
      </c>
      <c r="E264" t="s">
        <v>851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526</v>
      </c>
    </row>
    <row r="265" spans="1:38" x14ac:dyDescent="0.25">
      <c r="A265" t="s">
        <v>391</v>
      </c>
      <c r="B265">
        <v>367</v>
      </c>
      <c r="C265" t="s">
        <v>1332</v>
      </c>
      <c r="D265" t="s">
        <v>1328</v>
      </c>
      <c r="E265" t="s">
        <v>359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563</v>
      </c>
    </row>
    <row r="266" spans="1:38" x14ac:dyDescent="0.25">
      <c r="A266" t="s">
        <v>711</v>
      </c>
      <c r="B266">
        <v>372</v>
      </c>
      <c r="C266" t="s">
        <v>1326</v>
      </c>
      <c r="D266" t="s">
        <v>1327</v>
      </c>
      <c r="E266" t="s">
        <v>361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658</v>
      </c>
    </row>
    <row r="267" spans="1:38" x14ac:dyDescent="0.25">
      <c r="A267" t="s">
        <v>391</v>
      </c>
      <c r="B267">
        <v>381</v>
      </c>
      <c r="C267" t="s">
        <v>865</v>
      </c>
      <c r="D267" t="s">
        <v>645</v>
      </c>
      <c r="E267" t="s">
        <v>386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756</v>
      </c>
    </row>
    <row r="268" spans="1:38" x14ac:dyDescent="0.25">
      <c r="A268" t="s">
        <v>391</v>
      </c>
      <c r="B268">
        <v>382</v>
      </c>
      <c r="C268" t="s">
        <v>867</v>
      </c>
      <c r="D268" t="s">
        <v>608</v>
      </c>
      <c r="E268" t="s">
        <v>363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757</v>
      </c>
    </row>
    <row r="269" spans="1:38" x14ac:dyDescent="0.25">
      <c r="A269" t="s">
        <v>391</v>
      </c>
      <c r="B269">
        <v>253</v>
      </c>
      <c r="C269" t="s">
        <v>286</v>
      </c>
      <c r="D269" t="s">
        <v>54</v>
      </c>
      <c r="E269" t="s">
        <v>362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592</v>
      </c>
    </row>
    <row r="270" spans="1:38" x14ac:dyDescent="0.25">
      <c r="A270" t="s">
        <v>391</v>
      </c>
      <c r="B270">
        <v>264</v>
      </c>
      <c r="C270" t="s">
        <v>1271</v>
      </c>
      <c r="D270" t="s">
        <v>212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638</v>
      </c>
    </row>
    <row r="271" spans="1:38" x14ac:dyDescent="0.25">
      <c r="A271" t="s">
        <v>391</v>
      </c>
      <c r="B271">
        <v>347</v>
      </c>
      <c r="C271" t="s">
        <v>1332</v>
      </c>
      <c r="D271" t="s">
        <v>77</v>
      </c>
      <c r="E271" t="s">
        <v>717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579</v>
      </c>
    </row>
    <row r="272" spans="1:38" x14ac:dyDescent="0.25">
      <c r="A272" t="s">
        <v>391</v>
      </c>
      <c r="B272">
        <v>348</v>
      </c>
      <c r="C272" t="s">
        <v>152</v>
      </c>
      <c r="D272" t="s">
        <v>1329</v>
      </c>
      <c r="E272" t="s">
        <v>361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580</v>
      </c>
    </row>
    <row r="273" spans="1:38" x14ac:dyDescent="0.25">
      <c r="A273" t="s">
        <v>391</v>
      </c>
      <c r="B273">
        <v>417</v>
      </c>
      <c r="C273" t="s">
        <v>1309</v>
      </c>
      <c r="D273" t="s">
        <v>1310</v>
      </c>
      <c r="E273" t="s">
        <v>382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792</v>
      </c>
    </row>
    <row r="274" spans="1:38" x14ac:dyDescent="0.25">
      <c r="A274" t="s">
        <v>391</v>
      </c>
      <c r="B274">
        <v>349</v>
      </c>
      <c r="C274" t="s">
        <v>152</v>
      </c>
      <c r="D274" t="s">
        <v>1328</v>
      </c>
      <c r="E274" t="s">
        <v>361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581</v>
      </c>
    </row>
    <row r="275" spans="1:38" x14ac:dyDescent="0.25">
      <c r="A275" t="s">
        <v>391</v>
      </c>
      <c r="B275">
        <v>368</v>
      </c>
      <c r="C275" t="s">
        <v>899</v>
      </c>
      <c r="D275" t="s">
        <v>900</v>
      </c>
      <c r="E275" t="s">
        <v>417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564</v>
      </c>
    </row>
    <row r="276" spans="1:38" x14ac:dyDescent="0.25">
      <c r="A276" t="s">
        <v>711</v>
      </c>
      <c r="B276">
        <v>375</v>
      </c>
      <c r="C276" t="s">
        <v>871</v>
      </c>
      <c r="D276" t="s">
        <v>872</v>
      </c>
      <c r="E276" t="s">
        <v>873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750</v>
      </c>
    </row>
    <row r="277" spans="1:38" x14ac:dyDescent="0.25">
      <c r="A277" t="s">
        <v>392</v>
      </c>
      <c r="B277">
        <v>308</v>
      </c>
      <c r="C277" t="s">
        <v>163</v>
      </c>
      <c r="D277" t="s">
        <v>529</v>
      </c>
      <c r="E277" t="s">
        <v>382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540</v>
      </c>
    </row>
    <row r="278" spans="1:38" x14ac:dyDescent="0.25">
      <c r="A278" t="s">
        <v>392</v>
      </c>
      <c r="B278">
        <v>309</v>
      </c>
      <c r="C278" t="s">
        <v>861</v>
      </c>
      <c r="D278" t="s">
        <v>509</v>
      </c>
      <c r="E278" t="s">
        <v>823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547</v>
      </c>
    </row>
    <row r="279" spans="1:38" x14ac:dyDescent="0.25">
      <c r="A279" t="s">
        <v>392</v>
      </c>
      <c r="B279">
        <v>310</v>
      </c>
      <c r="C279" t="s">
        <v>301</v>
      </c>
      <c r="D279" t="s">
        <v>634</v>
      </c>
      <c r="E279" t="s">
        <v>362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541</v>
      </c>
    </row>
    <row r="280" spans="1:38" x14ac:dyDescent="0.25">
      <c r="A280" t="s">
        <v>391</v>
      </c>
      <c r="B280">
        <v>312</v>
      </c>
      <c r="C280" t="s">
        <v>1270</v>
      </c>
      <c r="D280" t="s">
        <v>65</v>
      </c>
      <c r="E280" t="s">
        <v>368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543</v>
      </c>
    </row>
    <row r="281" spans="1:38" x14ac:dyDescent="0.25">
      <c r="A281" t="s">
        <v>391</v>
      </c>
      <c r="B281">
        <v>313</v>
      </c>
      <c r="C281" t="s">
        <v>343</v>
      </c>
      <c r="D281" t="s">
        <v>315</v>
      </c>
      <c r="E281" t="s">
        <v>376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544</v>
      </c>
    </row>
    <row r="282" spans="1:38" x14ac:dyDescent="0.25">
      <c r="A282" t="s">
        <v>392</v>
      </c>
      <c r="B282">
        <v>314</v>
      </c>
      <c r="C282" t="s">
        <v>309</v>
      </c>
      <c r="D282" t="s">
        <v>265</v>
      </c>
      <c r="E282" t="s">
        <v>369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545</v>
      </c>
    </row>
    <row r="283" spans="1:38" x14ac:dyDescent="0.25">
      <c r="A283" t="s">
        <v>391</v>
      </c>
      <c r="B283">
        <v>315</v>
      </c>
      <c r="C283" t="s">
        <v>857</v>
      </c>
      <c r="D283" t="s">
        <v>858</v>
      </c>
      <c r="E283" t="s">
        <v>357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546</v>
      </c>
    </row>
    <row r="284" spans="1:38" x14ac:dyDescent="0.25">
      <c r="A284" t="s">
        <v>391</v>
      </c>
      <c r="B284">
        <v>316</v>
      </c>
      <c r="C284" t="s">
        <v>735</v>
      </c>
      <c r="D284" t="s">
        <v>856</v>
      </c>
      <c r="E284" t="s">
        <v>357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532</v>
      </c>
    </row>
    <row r="285" spans="1:38" x14ac:dyDescent="0.25">
      <c r="A285" t="s">
        <v>391</v>
      </c>
      <c r="B285">
        <v>318</v>
      </c>
      <c r="C285" t="s">
        <v>270</v>
      </c>
      <c r="D285" t="s">
        <v>90</v>
      </c>
      <c r="E285" t="s">
        <v>357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530</v>
      </c>
    </row>
    <row r="286" spans="1:38" x14ac:dyDescent="0.25">
      <c r="A286" t="s">
        <v>392</v>
      </c>
      <c r="B286">
        <v>319</v>
      </c>
      <c r="C286" t="s">
        <v>1265</v>
      </c>
      <c r="D286" t="s">
        <v>1266</v>
      </c>
      <c r="E286" t="s">
        <v>368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529</v>
      </c>
    </row>
    <row r="287" spans="1:38" x14ac:dyDescent="0.25">
      <c r="A287" t="s">
        <v>391</v>
      </c>
      <c r="B287">
        <v>323</v>
      </c>
      <c r="C287" t="s">
        <v>203</v>
      </c>
      <c r="D287" t="s">
        <v>35</v>
      </c>
      <c r="E287" t="s">
        <v>362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525</v>
      </c>
    </row>
    <row r="288" spans="1:38" x14ac:dyDescent="0.25">
      <c r="A288" t="s">
        <v>392</v>
      </c>
      <c r="B288">
        <v>321</v>
      </c>
      <c r="C288" t="s">
        <v>848</v>
      </c>
      <c r="D288" t="s">
        <v>849</v>
      </c>
      <c r="E288" t="s">
        <v>706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527</v>
      </c>
    </row>
    <row r="289" spans="1:38" x14ac:dyDescent="0.25">
      <c r="A289" t="s">
        <v>392</v>
      </c>
      <c r="B289">
        <v>307</v>
      </c>
      <c r="C289" t="s">
        <v>1272</v>
      </c>
      <c r="D289" t="s">
        <v>1273</v>
      </c>
      <c r="E289" t="s">
        <v>417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538</v>
      </c>
    </row>
    <row r="290" spans="1:38" x14ac:dyDescent="0.25">
      <c r="A290" t="s">
        <v>391</v>
      </c>
      <c r="B290">
        <v>551</v>
      </c>
      <c r="C290" t="s">
        <v>504</v>
      </c>
      <c r="D290" t="s">
        <v>505</v>
      </c>
      <c r="E290" t="s">
        <v>368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336</v>
      </c>
    </row>
    <row r="291" spans="1:38" x14ac:dyDescent="0.25">
      <c r="A291" t="s">
        <v>391</v>
      </c>
      <c r="B291">
        <v>356</v>
      </c>
      <c r="C291" t="s">
        <v>639</v>
      </c>
      <c r="D291" t="s">
        <v>640</v>
      </c>
      <c r="E291" t="s">
        <v>367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552</v>
      </c>
    </row>
    <row r="292" spans="1:38" x14ac:dyDescent="0.25">
      <c r="A292" t="s">
        <v>391</v>
      </c>
      <c r="B292">
        <v>252</v>
      </c>
      <c r="C292" t="s">
        <v>1097</v>
      </c>
      <c r="D292" t="s">
        <v>763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591</v>
      </c>
    </row>
    <row r="293" spans="1:38" x14ac:dyDescent="0.25">
      <c r="A293" t="s">
        <v>392</v>
      </c>
      <c r="B293">
        <v>235</v>
      </c>
      <c r="C293" t="s">
        <v>1080</v>
      </c>
      <c r="D293" t="s">
        <v>1081</v>
      </c>
      <c r="E293" t="s">
        <v>363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610</v>
      </c>
    </row>
    <row r="294" spans="1:38" x14ac:dyDescent="0.25">
      <c r="A294" t="s">
        <v>391</v>
      </c>
      <c r="B294">
        <v>243</v>
      </c>
      <c r="C294" t="s">
        <v>335</v>
      </c>
      <c r="D294" t="s">
        <v>99</v>
      </c>
      <c r="E294" t="s">
        <v>367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618</v>
      </c>
    </row>
    <row r="295" spans="1:38" x14ac:dyDescent="0.25">
      <c r="A295" t="s">
        <v>391</v>
      </c>
      <c r="B295">
        <v>244</v>
      </c>
      <c r="C295" t="s">
        <v>961</v>
      </c>
      <c r="D295" t="s">
        <v>962</v>
      </c>
      <c r="E295" t="s">
        <v>364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604</v>
      </c>
    </row>
    <row r="296" spans="1:38" x14ac:dyDescent="0.25">
      <c r="A296" t="s">
        <v>391</v>
      </c>
      <c r="B296">
        <v>245</v>
      </c>
      <c r="C296" t="s">
        <v>1073</v>
      </c>
      <c r="D296" t="s">
        <v>1074</v>
      </c>
      <c r="E296" t="s">
        <v>450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611</v>
      </c>
    </row>
    <row r="297" spans="1:38" x14ac:dyDescent="0.25">
      <c r="A297" t="s">
        <v>391</v>
      </c>
      <c r="B297">
        <v>246</v>
      </c>
      <c r="C297" t="s">
        <v>26</v>
      </c>
      <c r="D297" t="s">
        <v>1072</v>
      </c>
      <c r="E297" t="s">
        <v>369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603</v>
      </c>
    </row>
    <row r="298" spans="1:38" x14ac:dyDescent="0.25">
      <c r="A298" t="s">
        <v>391</v>
      </c>
      <c r="B298">
        <v>247</v>
      </c>
      <c r="C298" t="s">
        <v>472</v>
      </c>
      <c r="D298" t="s">
        <v>114</v>
      </c>
      <c r="E298" t="s">
        <v>1287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593</v>
      </c>
    </row>
    <row r="299" spans="1:38" x14ac:dyDescent="0.25">
      <c r="A299" t="s">
        <v>392</v>
      </c>
      <c r="B299">
        <v>271</v>
      </c>
      <c r="C299" t="s">
        <v>1082</v>
      </c>
      <c r="D299" t="s">
        <v>40</v>
      </c>
      <c r="E299" t="s">
        <v>373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646</v>
      </c>
    </row>
    <row r="300" spans="1:38" x14ac:dyDescent="0.25">
      <c r="A300" t="s">
        <v>391</v>
      </c>
      <c r="B300">
        <v>275</v>
      </c>
      <c r="C300" t="s">
        <v>963</v>
      </c>
      <c r="D300" t="s">
        <v>964</v>
      </c>
      <c r="E300" t="s">
        <v>380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650</v>
      </c>
    </row>
    <row r="301" spans="1:38" x14ac:dyDescent="0.25">
      <c r="A301" t="s">
        <v>392</v>
      </c>
      <c r="B301">
        <v>276</v>
      </c>
      <c r="C301" t="s">
        <v>701</v>
      </c>
      <c r="D301" t="s">
        <v>965</v>
      </c>
      <c r="E301" t="s">
        <v>382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651</v>
      </c>
    </row>
    <row r="302" spans="1:38" x14ac:dyDescent="0.25">
      <c r="A302" t="s">
        <v>392</v>
      </c>
      <c r="B302">
        <v>304</v>
      </c>
      <c r="C302" t="s">
        <v>966</v>
      </c>
      <c r="D302" t="s">
        <v>967</v>
      </c>
      <c r="E302" t="s">
        <v>373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535</v>
      </c>
    </row>
    <row r="303" spans="1:38" x14ac:dyDescent="0.25">
      <c r="A303" t="s">
        <v>391</v>
      </c>
      <c r="B303">
        <v>305</v>
      </c>
      <c r="C303" t="s">
        <v>156</v>
      </c>
      <c r="D303" t="s">
        <v>153</v>
      </c>
      <c r="E303" t="s">
        <v>357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536</v>
      </c>
    </row>
    <row r="304" spans="1:38" x14ac:dyDescent="0.25">
      <c r="A304" t="s">
        <v>391</v>
      </c>
      <c r="B304">
        <v>306</v>
      </c>
      <c r="C304" t="s">
        <v>968</v>
      </c>
      <c r="D304" t="s">
        <v>77</v>
      </c>
      <c r="E304" t="s">
        <v>969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537</v>
      </c>
    </row>
    <row r="305" spans="1:38" x14ac:dyDescent="0.25">
      <c r="A305" t="s">
        <v>391</v>
      </c>
      <c r="B305">
        <v>301</v>
      </c>
      <c r="C305" t="s">
        <v>1071</v>
      </c>
      <c r="D305" t="s">
        <v>64</v>
      </c>
      <c r="E305" t="s">
        <v>363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566</v>
      </c>
    </row>
    <row r="306" spans="1:38" x14ac:dyDescent="0.25">
      <c r="A306" t="s">
        <v>391</v>
      </c>
      <c r="B306">
        <v>414</v>
      </c>
      <c r="C306" t="s">
        <v>662</v>
      </c>
      <c r="D306" t="s">
        <v>505</v>
      </c>
      <c r="E306" t="s">
        <v>367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789</v>
      </c>
    </row>
    <row r="307" spans="1:38" x14ac:dyDescent="0.25">
      <c r="A307" t="s">
        <v>392</v>
      </c>
      <c r="B307">
        <v>327</v>
      </c>
      <c r="C307" t="s">
        <v>448</v>
      </c>
      <c r="D307" t="s">
        <v>220</v>
      </c>
      <c r="E307" t="s">
        <v>421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521</v>
      </c>
    </row>
    <row r="308" spans="1:38" x14ac:dyDescent="0.25">
      <c r="A308" t="s">
        <v>391</v>
      </c>
      <c r="B308">
        <v>273</v>
      </c>
      <c r="C308" t="s">
        <v>678</v>
      </c>
      <c r="D308" t="s">
        <v>679</v>
      </c>
      <c r="E308" t="s">
        <v>363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655</v>
      </c>
    </row>
    <row r="309" spans="1:38" x14ac:dyDescent="0.25">
      <c r="A309" t="s">
        <v>391</v>
      </c>
      <c r="B309">
        <v>256</v>
      </c>
      <c r="C309" t="s">
        <v>1093</v>
      </c>
      <c r="D309" t="s">
        <v>114</v>
      </c>
      <c r="E309" t="s">
        <v>360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595</v>
      </c>
    </row>
    <row r="310" spans="1:38" x14ac:dyDescent="0.25">
      <c r="A310" t="s">
        <v>391</v>
      </c>
      <c r="B310">
        <v>255</v>
      </c>
      <c r="C310" t="s">
        <v>1094</v>
      </c>
      <c r="D310" t="s">
        <v>79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601</v>
      </c>
    </row>
    <row r="311" spans="1:38" x14ac:dyDescent="0.25">
      <c r="A311" t="s">
        <v>391</v>
      </c>
      <c r="B311">
        <v>274</v>
      </c>
      <c r="C311" t="s">
        <v>1065</v>
      </c>
      <c r="D311" t="s">
        <v>157</v>
      </c>
      <c r="E311" t="s">
        <v>417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649</v>
      </c>
    </row>
    <row r="312" spans="1:38" x14ac:dyDescent="0.25">
      <c r="A312" t="s">
        <v>391</v>
      </c>
      <c r="B312">
        <v>263</v>
      </c>
      <c r="C312" t="s">
        <v>1315</v>
      </c>
      <c r="D312" t="s">
        <v>1316</v>
      </c>
      <c r="E312" t="s">
        <v>383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621</v>
      </c>
    </row>
    <row r="313" spans="1:38" x14ac:dyDescent="0.25">
      <c r="A313" t="s">
        <v>391</v>
      </c>
      <c r="B313">
        <v>234</v>
      </c>
      <c r="C313" t="s">
        <v>1059</v>
      </c>
      <c r="D313" t="s">
        <v>1282</v>
      </c>
      <c r="E313" t="s">
        <v>367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609</v>
      </c>
    </row>
    <row r="314" spans="1:38" x14ac:dyDescent="0.25">
      <c r="A314" t="s">
        <v>391</v>
      </c>
      <c r="B314">
        <v>233</v>
      </c>
      <c r="C314" t="s">
        <v>704</v>
      </c>
      <c r="D314" t="s">
        <v>952</v>
      </c>
      <c r="E314" t="s">
        <v>367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608</v>
      </c>
    </row>
    <row r="315" spans="1:38" x14ac:dyDescent="0.25">
      <c r="A315" t="s">
        <v>391</v>
      </c>
      <c r="B315">
        <v>259</v>
      </c>
      <c r="C315" t="s">
        <v>953</v>
      </c>
      <c r="D315" t="s">
        <v>954</v>
      </c>
      <c r="E315" t="s">
        <v>955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598</v>
      </c>
    </row>
    <row r="316" spans="1:38" x14ac:dyDescent="0.25">
      <c r="A316" t="s">
        <v>391</v>
      </c>
      <c r="B316">
        <v>395</v>
      </c>
      <c r="C316" t="s">
        <v>1064</v>
      </c>
      <c r="D316" t="s">
        <v>59</v>
      </c>
      <c r="E316" t="s">
        <v>363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734</v>
      </c>
    </row>
    <row r="317" spans="1:38" x14ac:dyDescent="0.25">
      <c r="A317" t="s">
        <v>391</v>
      </c>
      <c r="B317">
        <v>257</v>
      </c>
      <c r="C317" t="s">
        <v>1062</v>
      </c>
      <c r="D317" t="s">
        <v>1063</v>
      </c>
      <c r="E317" t="s">
        <v>360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596</v>
      </c>
    </row>
    <row r="318" spans="1:38" x14ac:dyDescent="0.25">
      <c r="A318" t="s">
        <v>391</v>
      </c>
      <c r="B318">
        <v>277</v>
      </c>
      <c r="C318" t="s">
        <v>1061</v>
      </c>
      <c r="D318" t="s">
        <v>76</v>
      </c>
      <c r="E318" t="s">
        <v>363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652</v>
      </c>
    </row>
    <row r="319" spans="1:38" x14ac:dyDescent="0.25">
      <c r="A319" t="s">
        <v>711</v>
      </c>
      <c r="B319">
        <v>328</v>
      </c>
      <c r="C319" t="s">
        <v>956</v>
      </c>
      <c r="D319" t="s">
        <v>957</v>
      </c>
      <c r="E319" t="s">
        <v>958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520</v>
      </c>
    </row>
    <row r="320" spans="1:38" x14ac:dyDescent="0.25">
      <c r="A320" t="s">
        <v>391</v>
      </c>
      <c r="B320">
        <v>380</v>
      </c>
      <c r="C320" t="s">
        <v>1059</v>
      </c>
      <c r="D320" t="s">
        <v>1060</v>
      </c>
      <c r="E320" t="s">
        <v>367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762</v>
      </c>
    </row>
    <row r="321" spans="1:38" x14ac:dyDescent="0.25">
      <c r="A321" t="s">
        <v>391</v>
      </c>
      <c r="B321">
        <v>265</v>
      </c>
      <c r="C321" t="s">
        <v>305</v>
      </c>
      <c r="D321" t="s">
        <v>683</v>
      </c>
      <c r="E321" t="s">
        <v>359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622</v>
      </c>
    </row>
    <row r="322" spans="1:38" x14ac:dyDescent="0.25">
      <c r="A322" t="s">
        <v>392</v>
      </c>
      <c r="B322">
        <v>232</v>
      </c>
      <c r="C322" t="s">
        <v>978</v>
      </c>
      <c r="D322" t="s">
        <v>649</v>
      </c>
      <c r="E322" t="s">
        <v>367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607</v>
      </c>
    </row>
    <row r="323" spans="1:38" x14ac:dyDescent="0.25">
      <c r="A323" t="s">
        <v>391</v>
      </c>
      <c r="B323">
        <v>261</v>
      </c>
      <c r="C323" t="s">
        <v>37</v>
      </c>
      <c r="D323" t="s">
        <v>151</v>
      </c>
      <c r="E323" t="s">
        <v>372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600</v>
      </c>
    </row>
    <row r="324" spans="1:38" x14ac:dyDescent="0.25">
      <c r="A324" t="s">
        <v>391</v>
      </c>
      <c r="B324">
        <v>248</v>
      </c>
      <c r="C324" t="s">
        <v>287</v>
      </c>
      <c r="D324" t="s">
        <v>1069</v>
      </c>
      <c r="E324" t="s">
        <v>923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587</v>
      </c>
    </row>
    <row r="325" spans="1:38" x14ac:dyDescent="0.25">
      <c r="A325" t="s">
        <v>391</v>
      </c>
      <c r="B325">
        <v>254</v>
      </c>
      <c r="C325" t="s">
        <v>1095</v>
      </c>
      <c r="D325" t="s">
        <v>1096</v>
      </c>
      <c r="E325" t="s">
        <v>368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594</v>
      </c>
    </row>
    <row r="326" spans="1:38" x14ac:dyDescent="0.25">
      <c r="A326" t="s">
        <v>391</v>
      </c>
      <c r="B326">
        <v>242</v>
      </c>
      <c r="C326" t="s">
        <v>973</v>
      </c>
      <c r="D326" t="s">
        <v>974</v>
      </c>
      <c r="E326" t="s">
        <v>367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617</v>
      </c>
    </row>
    <row r="327" spans="1:38" x14ac:dyDescent="0.25">
      <c r="A327" t="s">
        <v>391</v>
      </c>
      <c r="B327">
        <v>266</v>
      </c>
      <c r="C327" t="s">
        <v>1066</v>
      </c>
      <c r="D327" t="s">
        <v>1068</v>
      </c>
      <c r="E327" t="s">
        <v>367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641</v>
      </c>
    </row>
    <row r="328" spans="1:38" x14ac:dyDescent="0.25">
      <c r="A328" t="s">
        <v>391</v>
      </c>
      <c r="B328">
        <v>241</v>
      </c>
      <c r="C328" t="s">
        <v>1070</v>
      </c>
      <c r="D328" t="s">
        <v>207</v>
      </c>
      <c r="E328" t="s">
        <v>379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616</v>
      </c>
    </row>
    <row r="329" spans="1:38" x14ac:dyDescent="0.25">
      <c r="A329" t="s">
        <v>391</v>
      </c>
      <c r="B329">
        <v>238</v>
      </c>
      <c r="C329" t="s">
        <v>976</v>
      </c>
      <c r="D329" t="s">
        <v>977</v>
      </c>
      <c r="E329" t="s">
        <v>362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613</v>
      </c>
    </row>
    <row r="330" spans="1:38" x14ac:dyDescent="0.25">
      <c r="A330" t="s">
        <v>391</v>
      </c>
      <c r="B330">
        <v>394</v>
      </c>
      <c r="C330" t="s">
        <v>621</v>
      </c>
      <c r="D330" t="s">
        <v>622</v>
      </c>
      <c r="E330" t="s">
        <v>362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733</v>
      </c>
    </row>
    <row r="331" spans="1:38" x14ac:dyDescent="0.25">
      <c r="A331" t="s">
        <v>711</v>
      </c>
      <c r="B331">
        <v>392</v>
      </c>
      <c r="C331" t="s">
        <v>1306</v>
      </c>
      <c r="D331" t="s">
        <v>1307</v>
      </c>
      <c r="E331" t="s">
        <v>367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731</v>
      </c>
    </row>
    <row r="332" spans="1:38" x14ac:dyDescent="0.25">
      <c r="A332" t="s">
        <v>391</v>
      </c>
      <c r="B332">
        <v>391</v>
      </c>
      <c r="C332" t="s">
        <v>1207</v>
      </c>
      <c r="D332" t="s">
        <v>1281</v>
      </c>
      <c r="E332" t="s">
        <v>382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730</v>
      </c>
    </row>
    <row r="333" spans="1:38" x14ac:dyDescent="0.25">
      <c r="A333" t="s">
        <v>391</v>
      </c>
      <c r="B333">
        <v>390</v>
      </c>
      <c r="C333" t="s">
        <v>420</v>
      </c>
      <c r="D333" t="s">
        <v>989</v>
      </c>
      <c r="E333" t="s">
        <v>367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736</v>
      </c>
    </row>
    <row r="334" spans="1:38" x14ac:dyDescent="0.25">
      <c r="A334" t="s">
        <v>391</v>
      </c>
      <c r="B334">
        <v>389</v>
      </c>
      <c r="C334" t="s">
        <v>210</v>
      </c>
      <c r="D334" t="s">
        <v>137</v>
      </c>
      <c r="E334" t="s">
        <v>367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746</v>
      </c>
    </row>
    <row r="335" spans="1:38" x14ac:dyDescent="0.25">
      <c r="A335" t="s">
        <v>391</v>
      </c>
      <c r="B335">
        <v>388</v>
      </c>
      <c r="C335" t="s">
        <v>642</v>
      </c>
      <c r="D335" t="s">
        <v>643</v>
      </c>
      <c r="E335" t="s">
        <v>363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754</v>
      </c>
    </row>
    <row r="336" spans="1:38" x14ac:dyDescent="0.25">
      <c r="A336" t="s">
        <v>391</v>
      </c>
      <c r="B336">
        <v>405</v>
      </c>
      <c r="C336" t="s">
        <v>1046</v>
      </c>
      <c r="D336" t="s">
        <v>1047</v>
      </c>
      <c r="E336" t="s">
        <v>370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745</v>
      </c>
    </row>
    <row r="337" spans="1:38" x14ac:dyDescent="0.25">
      <c r="A337" t="s">
        <v>391</v>
      </c>
      <c r="B337">
        <v>258</v>
      </c>
      <c r="C337" t="s">
        <v>1044</v>
      </c>
      <c r="D337" t="s">
        <v>278</v>
      </c>
      <c r="E337" t="s">
        <v>1045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597</v>
      </c>
    </row>
    <row r="338" spans="1:38" x14ac:dyDescent="0.25">
      <c r="A338" t="s">
        <v>391</v>
      </c>
      <c r="B338">
        <v>385</v>
      </c>
      <c r="C338" t="s">
        <v>1041</v>
      </c>
      <c r="D338" t="s">
        <v>1042</v>
      </c>
      <c r="E338" t="s">
        <v>367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760</v>
      </c>
    </row>
    <row r="339" spans="1:38" x14ac:dyDescent="0.25">
      <c r="A339" t="s">
        <v>391</v>
      </c>
      <c r="B339">
        <v>384</v>
      </c>
      <c r="C339" t="s">
        <v>82</v>
      </c>
      <c r="D339" t="s">
        <v>990</v>
      </c>
      <c r="E339" t="s">
        <v>359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759</v>
      </c>
    </row>
    <row r="340" spans="1:38" x14ac:dyDescent="0.25">
      <c r="A340" t="s">
        <v>391</v>
      </c>
      <c r="B340">
        <v>393</v>
      </c>
      <c r="C340" t="s">
        <v>1279</v>
      </c>
      <c r="D340" t="s">
        <v>1280</v>
      </c>
      <c r="E340" t="s">
        <v>373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732</v>
      </c>
    </row>
    <row r="341" spans="1:38" x14ac:dyDescent="0.25">
      <c r="A341" t="s">
        <v>391</v>
      </c>
      <c r="B341">
        <v>407</v>
      </c>
      <c r="C341" t="s">
        <v>991</v>
      </c>
      <c r="D341" t="s">
        <v>992</v>
      </c>
      <c r="E341" t="s">
        <v>682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781</v>
      </c>
    </row>
    <row r="342" spans="1:38" x14ac:dyDescent="0.25">
      <c r="A342" t="s">
        <v>391</v>
      </c>
      <c r="B342">
        <v>419</v>
      </c>
      <c r="C342" t="s">
        <v>20</v>
      </c>
      <c r="D342" t="s">
        <v>19</v>
      </c>
      <c r="E342" t="s">
        <v>367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794</v>
      </c>
    </row>
    <row r="343" spans="1:38" x14ac:dyDescent="0.25">
      <c r="A343" t="s">
        <v>391</v>
      </c>
      <c r="B343">
        <v>408</v>
      </c>
      <c r="C343" t="s">
        <v>993</v>
      </c>
      <c r="D343" t="s">
        <v>661</v>
      </c>
      <c r="E343" t="s">
        <v>359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765</v>
      </c>
    </row>
    <row r="344" spans="1:38" x14ac:dyDescent="0.25">
      <c r="A344" t="s">
        <v>391</v>
      </c>
      <c r="B344">
        <v>386</v>
      </c>
      <c r="C344" t="s">
        <v>481</v>
      </c>
      <c r="D344" t="s">
        <v>126</v>
      </c>
      <c r="E344" t="s">
        <v>363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761</v>
      </c>
    </row>
    <row r="345" spans="1:38" x14ac:dyDescent="0.25">
      <c r="A345" t="s">
        <v>391</v>
      </c>
      <c r="B345">
        <v>387</v>
      </c>
      <c r="C345" t="s">
        <v>218</v>
      </c>
      <c r="D345" t="s">
        <v>715</v>
      </c>
      <c r="E345" t="s">
        <v>417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747</v>
      </c>
    </row>
    <row r="346" spans="1:38" x14ac:dyDescent="0.25">
      <c r="A346" t="s">
        <v>391</v>
      </c>
      <c r="B346">
        <v>429</v>
      </c>
      <c r="C346" t="s">
        <v>1048</v>
      </c>
      <c r="D346" t="s">
        <v>769</v>
      </c>
      <c r="E346" t="s">
        <v>1049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768</v>
      </c>
    </row>
    <row r="347" spans="1:38" x14ac:dyDescent="0.25">
      <c r="A347" t="s">
        <v>391</v>
      </c>
      <c r="B347">
        <v>397</v>
      </c>
      <c r="C347" t="s">
        <v>1050</v>
      </c>
      <c r="D347" t="s">
        <v>665</v>
      </c>
      <c r="E347" t="s">
        <v>357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737</v>
      </c>
    </row>
    <row r="348" spans="1:38" x14ac:dyDescent="0.25">
      <c r="A348" t="s">
        <v>391</v>
      </c>
      <c r="B348">
        <v>330</v>
      </c>
      <c r="C348" t="s">
        <v>502</v>
      </c>
      <c r="D348" t="s">
        <v>144</v>
      </c>
      <c r="E348" t="s">
        <v>361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518</v>
      </c>
    </row>
    <row r="349" spans="1:38" x14ac:dyDescent="0.25">
      <c r="A349" t="s">
        <v>391</v>
      </c>
      <c r="B349">
        <v>404</v>
      </c>
      <c r="C349" t="s">
        <v>1058</v>
      </c>
      <c r="D349" t="s">
        <v>207</v>
      </c>
      <c r="E349" t="s">
        <v>370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743</v>
      </c>
    </row>
    <row r="350" spans="1:38" x14ac:dyDescent="0.25">
      <c r="A350" t="s">
        <v>391</v>
      </c>
      <c r="B350">
        <v>329</v>
      </c>
      <c r="C350" t="s">
        <v>448</v>
      </c>
      <c r="D350" t="s">
        <v>449</v>
      </c>
      <c r="E350" t="s">
        <v>421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519</v>
      </c>
    </row>
    <row r="351" spans="1:38" x14ac:dyDescent="0.25">
      <c r="A351" t="s">
        <v>391</v>
      </c>
      <c r="B351">
        <v>402</v>
      </c>
      <c r="C351" t="s">
        <v>610</v>
      </c>
      <c r="D351" t="s">
        <v>625</v>
      </c>
      <c r="E351" t="s">
        <v>367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741</v>
      </c>
    </row>
    <row r="352" spans="1:38" x14ac:dyDescent="0.25">
      <c r="A352" t="s">
        <v>391</v>
      </c>
      <c r="B352">
        <v>425</v>
      </c>
      <c r="C352" t="s">
        <v>261</v>
      </c>
      <c r="D352" t="s">
        <v>183</v>
      </c>
      <c r="E352" t="s">
        <v>388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782</v>
      </c>
    </row>
    <row r="353" spans="1:38" x14ac:dyDescent="0.25">
      <c r="A353" t="s">
        <v>392</v>
      </c>
      <c r="B353">
        <v>411</v>
      </c>
      <c r="C353" t="s">
        <v>998</v>
      </c>
      <c r="D353" t="s">
        <v>999</v>
      </c>
      <c r="E353" t="s">
        <v>1000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786</v>
      </c>
    </row>
    <row r="354" spans="1:38" x14ac:dyDescent="0.25">
      <c r="A354" t="s">
        <v>711</v>
      </c>
      <c r="B354">
        <v>416</v>
      </c>
      <c r="C354" t="s">
        <v>1036</v>
      </c>
      <c r="D354" t="s">
        <v>1037</v>
      </c>
      <c r="E354" t="s">
        <v>1038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798</v>
      </c>
    </row>
    <row r="355" spans="1:38" x14ac:dyDescent="0.25">
      <c r="A355" t="s">
        <v>391</v>
      </c>
      <c r="B355">
        <v>354</v>
      </c>
      <c r="C355" t="s">
        <v>20</v>
      </c>
      <c r="D355" t="s">
        <v>959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557</v>
      </c>
    </row>
    <row r="356" spans="1:38" x14ac:dyDescent="0.25">
      <c r="A356" t="s">
        <v>391</v>
      </c>
      <c r="B356">
        <v>373</v>
      </c>
      <c r="C356" t="s">
        <v>694</v>
      </c>
      <c r="D356" t="s">
        <v>221</v>
      </c>
      <c r="E356" t="s">
        <v>357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748</v>
      </c>
    </row>
    <row r="357" spans="1:38" x14ac:dyDescent="0.25">
      <c r="A357" t="s">
        <v>391</v>
      </c>
      <c r="B357">
        <v>428</v>
      </c>
      <c r="C357" t="s">
        <v>175</v>
      </c>
      <c r="D357" t="s">
        <v>696</v>
      </c>
      <c r="E357" t="s">
        <v>367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767</v>
      </c>
    </row>
    <row r="358" spans="1:38" x14ac:dyDescent="0.25">
      <c r="A358" t="s">
        <v>391</v>
      </c>
      <c r="B358">
        <v>430</v>
      </c>
      <c r="C358" t="s">
        <v>994</v>
      </c>
      <c r="D358" t="s">
        <v>212</v>
      </c>
      <c r="E358" t="s">
        <v>417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769</v>
      </c>
    </row>
    <row r="359" spans="1:38" x14ac:dyDescent="0.25">
      <c r="A359" t="s">
        <v>391</v>
      </c>
      <c r="B359">
        <v>401</v>
      </c>
      <c r="C359" t="s">
        <v>646</v>
      </c>
      <c r="D359" t="s">
        <v>647</v>
      </c>
      <c r="E359" t="s">
        <v>367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740</v>
      </c>
    </row>
    <row r="360" spans="1:38" x14ac:dyDescent="0.25">
      <c r="A360" t="s">
        <v>392</v>
      </c>
      <c r="B360">
        <v>400</v>
      </c>
      <c r="C360" t="s">
        <v>1055</v>
      </c>
      <c r="D360" t="s">
        <v>634</v>
      </c>
      <c r="E360" t="s">
        <v>367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514</v>
      </c>
    </row>
    <row r="361" spans="1:38" x14ac:dyDescent="0.25">
      <c r="A361" t="s">
        <v>391</v>
      </c>
      <c r="B361">
        <v>399</v>
      </c>
      <c r="C361" t="s">
        <v>1056</v>
      </c>
      <c r="D361" t="s">
        <v>1057</v>
      </c>
      <c r="E361" t="s">
        <v>367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738</v>
      </c>
    </row>
    <row r="362" spans="1:38" x14ac:dyDescent="0.25">
      <c r="A362" t="s">
        <v>391</v>
      </c>
      <c r="B362">
        <v>398</v>
      </c>
      <c r="C362" t="s">
        <v>1053</v>
      </c>
      <c r="D362" t="s">
        <v>1054</v>
      </c>
      <c r="E362" t="s">
        <v>367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744</v>
      </c>
    </row>
    <row r="363" spans="1:38" x14ac:dyDescent="0.25">
      <c r="A363" t="s">
        <v>391</v>
      </c>
      <c r="B363">
        <v>239</v>
      </c>
      <c r="C363" t="s">
        <v>917</v>
      </c>
      <c r="D363" t="s">
        <v>975</v>
      </c>
      <c r="E363" t="s">
        <v>367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614</v>
      </c>
    </row>
    <row r="364" spans="1:38" x14ac:dyDescent="0.25">
      <c r="A364" t="s">
        <v>391</v>
      </c>
      <c r="B364">
        <v>320</v>
      </c>
      <c r="C364" t="s">
        <v>281</v>
      </c>
      <c r="D364" t="s">
        <v>282</v>
      </c>
      <c r="E364" t="s">
        <v>358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2</v>
      </c>
      <c r="AJ364">
        <v>0</v>
      </c>
      <c r="AK364">
        <v>0</v>
      </c>
      <c r="AL364">
        <v>528</v>
      </c>
    </row>
    <row r="365" spans="1:38" x14ac:dyDescent="0.25">
      <c r="A365" t="s">
        <v>391</v>
      </c>
      <c r="B365">
        <v>231</v>
      </c>
      <c r="C365" t="s">
        <v>36</v>
      </c>
      <c r="D365" t="s">
        <v>25</v>
      </c>
      <c r="E365" t="s">
        <v>566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606</v>
      </c>
    </row>
    <row r="366" spans="1:38" x14ac:dyDescent="0.25">
      <c r="A366" t="s">
        <v>391</v>
      </c>
      <c r="B366">
        <v>268</v>
      </c>
      <c r="C366" t="s">
        <v>243</v>
      </c>
      <c r="D366" t="s">
        <v>951</v>
      </c>
      <c r="E366" t="s">
        <v>368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643</v>
      </c>
    </row>
    <row r="367" spans="1:38" x14ac:dyDescent="0.25">
      <c r="A367" t="s">
        <v>391</v>
      </c>
      <c r="B367">
        <v>406</v>
      </c>
      <c r="C367" t="s">
        <v>307</v>
      </c>
      <c r="D367" t="s">
        <v>490</v>
      </c>
      <c r="E367" t="s">
        <v>384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764</v>
      </c>
    </row>
    <row r="368" spans="1:38" x14ac:dyDescent="0.25">
      <c r="A368" t="s">
        <v>391</v>
      </c>
      <c r="B368">
        <v>337</v>
      </c>
      <c r="C368" t="s">
        <v>340</v>
      </c>
      <c r="D368" t="s">
        <v>151</v>
      </c>
      <c r="E368" t="s">
        <v>357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569</v>
      </c>
    </row>
    <row r="369" spans="1:38" x14ac:dyDescent="0.25">
      <c r="A369" t="s">
        <v>391</v>
      </c>
      <c r="B369">
        <v>336</v>
      </c>
      <c r="C369" t="s">
        <v>583</v>
      </c>
      <c r="D369" t="s">
        <v>596</v>
      </c>
      <c r="E369" t="s">
        <v>362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550</v>
      </c>
    </row>
    <row r="370" spans="1:38" x14ac:dyDescent="0.25">
      <c r="A370" t="s">
        <v>391</v>
      </c>
      <c r="B370">
        <v>335</v>
      </c>
      <c r="C370" t="s">
        <v>257</v>
      </c>
      <c r="D370" t="s">
        <v>323</v>
      </c>
      <c r="E370" t="s">
        <v>367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549</v>
      </c>
    </row>
    <row r="371" spans="1:38" x14ac:dyDescent="0.25">
      <c r="A371" t="s">
        <v>391</v>
      </c>
      <c r="B371">
        <v>369</v>
      </c>
      <c r="C371" t="s">
        <v>422</v>
      </c>
      <c r="D371" t="s">
        <v>423</v>
      </c>
      <c r="E371" t="s">
        <v>358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620</v>
      </c>
    </row>
    <row r="372" spans="1:38" x14ac:dyDescent="0.25">
      <c r="A372" t="s">
        <v>391</v>
      </c>
      <c r="B372">
        <v>334</v>
      </c>
      <c r="C372" t="s">
        <v>251</v>
      </c>
      <c r="D372" t="s">
        <v>295</v>
      </c>
      <c r="E372" t="s">
        <v>368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548</v>
      </c>
    </row>
    <row r="373" spans="1:38" x14ac:dyDescent="0.25">
      <c r="A373" t="s">
        <v>391</v>
      </c>
      <c r="B373">
        <v>339</v>
      </c>
      <c r="C373" t="s">
        <v>934</v>
      </c>
      <c r="D373" t="s">
        <v>256</v>
      </c>
      <c r="E373" t="s">
        <v>935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571</v>
      </c>
    </row>
    <row r="374" spans="1:38" x14ac:dyDescent="0.25">
      <c r="A374" t="s">
        <v>391</v>
      </c>
      <c r="B374">
        <v>333</v>
      </c>
      <c r="C374" t="s">
        <v>925</v>
      </c>
      <c r="D374" t="s">
        <v>926</v>
      </c>
      <c r="E374" t="s">
        <v>927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539</v>
      </c>
    </row>
    <row r="375" spans="1:38" x14ac:dyDescent="0.25">
      <c r="A375" t="s">
        <v>391</v>
      </c>
      <c r="B375">
        <v>331</v>
      </c>
      <c r="C375" t="s">
        <v>986</v>
      </c>
      <c r="D375" t="s">
        <v>987</v>
      </c>
      <c r="E375" t="s">
        <v>988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517</v>
      </c>
    </row>
    <row r="376" spans="1:38" x14ac:dyDescent="0.25">
      <c r="A376" t="s">
        <v>391</v>
      </c>
      <c r="B376">
        <v>341</v>
      </c>
      <c r="C376" t="s">
        <v>437</v>
      </c>
      <c r="D376" t="s">
        <v>294</v>
      </c>
      <c r="E376" t="s">
        <v>377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573</v>
      </c>
    </row>
    <row r="377" spans="1:38" x14ac:dyDescent="0.25">
      <c r="A377" t="s">
        <v>391</v>
      </c>
      <c r="B377">
        <v>355</v>
      </c>
      <c r="C377" t="s">
        <v>928</v>
      </c>
      <c r="D377" t="s">
        <v>926</v>
      </c>
      <c r="E377" t="s">
        <v>362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551</v>
      </c>
    </row>
    <row r="378" spans="1:38" x14ac:dyDescent="0.25">
      <c r="A378" t="s">
        <v>391</v>
      </c>
      <c r="B378">
        <v>365</v>
      </c>
      <c r="C378" t="s">
        <v>247</v>
      </c>
      <c r="D378" t="s">
        <v>1322</v>
      </c>
      <c r="E378" t="s">
        <v>1323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561</v>
      </c>
    </row>
    <row r="379" spans="1:38" x14ac:dyDescent="0.25">
      <c r="A379" t="s">
        <v>391</v>
      </c>
      <c r="B379">
        <v>378</v>
      </c>
      <c r="C379" t="s">
        <v>929</v>
      </c>
      <c r="D379" t="s">
        <v>444</v>
      </c>
      <c r="E379" t="s">
        <v>382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753</v>
      </c>
    </row>
    <row r="380" spans="1:38" x14ac:dyDescent="0.25">
      <c r="A380" t="s">
        <v>391</v>
      </c>
      <c r="B380">
        <v>377</v>
      </c>
      <c r="C380" t="s">
        <v>1039</v>
      </c>
      <c r="D380" t="s">
        <v>1040</v>
      </c>
      <c r="E380" t="s">
        <v>367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752</v>
      </c>
    </row>
    <row r="381" spans="1:38" x14ac:dyDescent="0.25">
      <c r="A381" t="s">
        <v>391</v>
      </c>
      <c r="B381">
        <v>332</v>
      </c>
      <c r="C381" t="s">
        <v>1051</v>
      </c>
      <c r="D381" t="s">
        <v>1052</v>
      </c>
      <c r="E381" t="s">
        <v>359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516</v>
      </c>
    </row>
    <row r="382" spans="1:38" x14ac:dyDescent="0.25">
      <c r="A382" t="s">
        <v>392</v>
      </c>
      <c r="B382">
        <v>340</v>
      </c>
      <c r="C382" t="s">
        <v>1066</v>
      </c>
      <c r="D382" t="s">
        <v>1067</v>
      </c>
      <c r="E382" t="s">
        <v>367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572</v>
      </c>
    </row>
    <row r="383" spans="1:38" x14ac:dyDescent="0.25">
      <c r="A383" t="s">
        <v>391</v>
      </c>
      <c r="B383">
        <v>342</v>
      </c>
      <c r="C383" t="s">
        <v>435</v>
      </c>
      <c r="D383" t="s">
        <v>337</v>
      </c>
      <c r="E383" t="s">
        <v>546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574</v>
      </c>
    </row>
    <row r="384" spans="1:38" x14ac:dyDescent="0.25">
      <c r="A384" t="s">
        <v>391</v>
      </c>
      <c r="B384">
        <v>353</v>
      </c>
      <c r="C384" t="s">
        <v>623</v>
      </c>
      <c r="D384" t="s">
        <v>624</v>
      </c>
      <c r="E384" t="s">
        <v>368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567</v>
      </c>
    </row>
    <row r="385" spans="1:38" x14ac:dyDescent="0.25">
      <c r="A385" t="s">
        <v>391</v>
      </c>
      <c r="B385">
        <v>357</v>
      </c>
      <c r="C385" t="s">
        <v>147</v>
      </c>
      <c r="D385" t="s">
        <v>148</v>
      </c>
      <c r="E385" t="s">
        <v>357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553</v>
      </c>
    </row>
    <row r="386" spans="1:38" x14ac:dyDescent="0.25">
      <c r="A386" t="s">
        <v>391</v>
      </c>
      <c r="B386">
        <v>363</v>
      </c>
      <c r="C386" t="s">
        <v>919</v>
      </c>
      <c r="D386" t="s">
        <v>27</v>
      </c>
      <c r="E386" t="s">
        <v>360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559</v>
      </c>
    </row>
    <row r="387" spans="1:38" x14ac:dyDescent="0.25">
      <c r="A387" t="s">
        <v>391</v>
      </c>
      <c r="B387">
        <v>362</v>
      </c>
      <c r="C387" t="s">
        <v>26</v>
      </c>
      <c r="D387" t="s">
        <v>27</v>
      </c>
      <c r="E387" t="s">
        <v>417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565</v>
      </c>
    </row>
    <row r="388" spans="1:38" x14ac:dyDescent="0.25">
      <c r="A388" t="s">
        <v>391</v>
      </c>
      <c r="B388">
        <v>361</v>
      </c>
      <c r="C388" t="s">
        <v>920</v>
      </c>
      <c r="D388" t="s">
        <v>30</v>
      </c>
      <c r="E388" t="s">
        <v>921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558</v>
      </c>
    </row>
    <row r="389" spans="1:38" x14ac:dyDescent="0.25">
      <c r="A389" t="s">
        <v>391</v>
      </c>
      <c r="B389">
        <v>360</v>
      </c>
      <c r="C389" t="s">
        <v>411</v>
      </c>
      <c r="D389" t="s">
        <v>412</v>
      </c>
      <c r="E389" t="s">
        <v>386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556</v>
      </c>
    </row>
    <row r="390" spans="1:38" x14ac:dyDescent="0.25">
      <c r="A390" t="s">
        <v>391</v>
      </c>
      <c r="B390">
        <v>359</v>
      </c>
      <c r="C390" t="s">
        <v>20</v>
      </c>
      <c r="D390" t="s">
        <v>553</v>
      </c>
      <c r="E390" t="s">
        <v>359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555</v>
      </c>
    </row>
    <row r="391" spans="1:38" x14ac:dyDescent="0.25">
      <c r="A391" t="s">
        <v>391</v>
      </c>
      <c r="B391">
        <v>358</v>
      </c>
      <c r="C391" t="s">
        <v>150</v>
      </c>
      <c r="D391" t="s">
        <v>280</v>
      </c>
      <c r="E391" t="s">
        <v>357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554</v>
      </c>
    </row>
    <row r="392" spans="1:38" x14ac:dyDescent="0.25">
      <c r="A392" t="s">
        <v>391</v>
      </c>
      <c r="B392">
        <v>370</v>
      </c>
      <c r="C392" t="s">
        <v>158</v>
      </c>
      <c r="D392" t="s">
        <v>159</v>
      </c>
      <c r="E392" t="s">
        <v>358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657</v>
      </c>
    </row>
    <row r="393" spans="1:38" x14ac:dyDescent="0.25">
      <c r="A393" t="s">
        <v>391</v>
      </c>
      <c r="B393">
        <v>366</v>
      </c>
      <c r="C393" t="s">
        <v>936</v>
      </c>
      <c r="D393" t="s">
        <v>256</v>
      </c>
      <c r="E393" t="s">
        <v>363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562</v>
      </c>
    </row>
    <row r="394" spans="1:38" x14ac:dyDescent="0.25">
      <c r="A394" t="s">
        <v>391</v>
      </c>
      <c r="B394">
        <v>427</v>
      </c>
      <c r="C394" t="s">
        <v>743</v>
      </c>
      <c r="D394" t="s">
        <v>661</v>
      </c>
      <c r="E394" t="s">
        <v>717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766</v>
      </c>
    </row>
    <row r="395" spans="1:38" x14ac:dyDescent="0.25">
      <c r="A395" t="s">
        <v>391</v>
      </c>
      <c r="B395">
        <v>346</v>
      </c>
      <c r="C395" t="s">
        <v>286</v>
      </c>
      <c r="D395" t="s">
        <v>64</v>
      </c>
      <c r="E395" t="s">
        <v>362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578</v>
      </c>
    </row>
    <row r="396" spans="1:38" x14ac:dyDescent="0.25">
      <c r="A396" t="s">
        <v>391</v>
      </c>
      <c r="B396">
        <v>338</v>
      </c>
      <c r="C396" t="s">
        <v>984</v>
      </c>
      <c r="D396" t="s">
        <v>17</v>
      </c>
      <c r="E396" t="s">
        <v>362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570</v>
      </c>
    </row>
    <row r="397" spans="1:38" x14ac:dyDescent="0.25">
      <c r="A397" t="s">
        <v>711</v>
      </c>
      <c r="B397">
        <v>345</v>
      </c>
      <c r="C397" t="s">
        <v>970</v>
      </c>
      <c r="D397" t="s">
        <v>971</v>
      </c>
      <c r="E397" t="s">
        <v>368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577</v>
      </c>
    </row>
    <row r="398" spans="1:38" x14ac:dyDescent="0.25">
      <c r="A398" t="s">
        <v>391</v>
      </c>
      <c r="B398">
        <v>344</v>
      </c>
      <c r="C398" t="s">
        <v>597</v>
      </c>
      <c r="D398" t="s">
        <v>598</v>
      </c>
      <c r="E398" t="s">
        <v>359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583</v>
      </c>
    </row>
    <row r="399" spans="1:38" x14ac:dyDescent="0.25">
      <c r="A399" t="s">
        <v>391</v>
      </c>
      <c r="B399">
        <v>343</v>
      </c>
      <c r="C399" t="s">
        <v>26</v>
      </c>
      <c r="D399" t="s">
        <v>114</v>
      </c>
      <c r="E399" t="s">
        <v>357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576</v>
      </c>
    </row>
    <row r="400" spans="1:38" x14ac:dyDescent="0.25">
      <c r="A400" t="s">
        <v>391</v>
      </c>
      <c r="B400">
        <v>374</v>
      </c>
      <c r="C400" t="s">
        <v>204</v>
      </c>
      <c r="D400" t="s">
        <v>337</v>
      </c>
      <c r="E400" t="s">
        <v>364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749</v>
      </c>
    </row>
    <row r="401" spans="1:38" x14ac:dyDescent="0.25">
      <c r="A401" t="s">
        <v>391</v>
      </c>
      <c r="B401">
        <v>267</v>
      </c>
      <c r="C401" t="s">
        <v>644</v>
      </c>
      <c r="D401" t="s">
        <v>306</v>
      </c>
      <c r="E401" t="s">
        <v>357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642</v>
      </c>
    </row>
    <row r="402" spans="1:38" x14ac:dyDescent="0.25">
      <c r="A402" t="s">
        <v>391</v>
      </c>
      <c r="B402">
        <v>352</v>
      </c>
      <c r="C402" t="s">
        <v>482</v>
      </c>
      <c r="D402" t="s">
        <v>336</v>
      </c>
      <c r="E402" t="s">
        <v>373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575</v>
      </c>
    </row>
    <row r="403" spans="1:38" x14ac:dyDescent="0.25">
      <c r="A403" t="s">
        <v>391</v>
      </c>
      <c r="B403">
        <v>403</v>
      </c>
      <c r="C403" t="s">
        <v>305</v>
      </c>
      <c r="D403" t="s">
        <v>308</v>
      </c>
      <c r="E403" t="s">
        <v>375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742</v>
      </c>
    </row>
    <row r="404" spans="1:38" x14ac:dyDescent="0.25">
      <c r="A404" t="s">
        <v>391</v>
      </c>
      <c r="B404">
        <v>311</v>
      </c>
      <c r="C404" t="s">
        <v>464</v>
      </c>
      <c r="D404" t="s">
        <v>465</v>
      </c>
      <c r="E404" t="s">
        <v>364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542</v>
      </c>
    </row>
    <row r="405" spans="1:38" x14ac:dyDescent="0.25">
      <c r="A405" t="s">
        <v>391</v>
      </c>
      <c r="B405">
        <v>317</v>
      </c>
      <c r="C405" t="s">
        <v>583</v>
      </c>
      <c r="D405" t="s">
        <v>35</v>
      </c>
      <c r="E405" t="s">
        <v>362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531</v>
      </c>
    </row>
    <row r="406" spans="1:38" x14ac:dyDescent="0.25">
      <c r="A406" t="s">
        <v>391</v>
      </c>
      <c r="B406">
        <v>297</v>
      </c>
      <c r="C406" t="s">
        <v>695</v>
      </c>
      <c r="D406" t="s">
        <v>505</v>
      </c>
      <c r="E406" t="s">
        <v>439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636</v>
      </c>
    </row>
    <row r="407" spans="1:38" x14ac:dyDescent="0.25">
      <c r="A407" t="s">
        <v>391</v>
      </c>
      <c r="B407">
        <v>700</v>
      </c>
      <c r="C407" t="s">
        <v>940</v>
      </c>
      <c r="D407" t="s">
        <v>164</v>
      </c>
      <c r="E407" t="s">
        <v>367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503</v>
      </c>
    </row>
    <row r="408" spans="1:38" x14ac:dyDescent="0.25">
      <c r="A408" t="s">
        <v>391</v>
      </c>
      <c r="B408">
        <v>424</v>
      </c>
      <c r="C408" t="s">
        <v>482</v>
      </c>
      <c r="D408" t="s">
        <v>268</v>
      </c>
      <c r="E408" t="s">
        <v>382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790</v>
      </c>
    </row>
    <row r="409" spans="1:38" x14ac:dyDescent="0.25">
      <c r="A409" t="s">
        <v>391</v>
      </c>
      <c r="B409">
        <v>351</v>
      </c>
      <c r="C409" t="s">
        <v>669</v>
      </c>
      <c r="D409" t="s">
        <v>144</v>
      </c>
      <c r="E409" t="s">
        <v>367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568</v>
      </c>
    </row>
    <row r="410" spans="1:38" x14ac:dyDescent="0.25">
      <c r="A410" t="s">
        <v>391</v>
      </c>
      <c r="B410">
        <v>251</v>
      </c>
      <c r="C410" t="s">
        <v>585</v>
      </c>
      <c r="D410" t="s">
        <v>176</v>
      </c>
      <c r="E410" t="s">
        <v>360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590</v>
      </c>
    </row>
    <row r="411" spans="1:38" x14ac:dyDescent="0.25">
      <c r="A411" t="s">
        <v>391</v>
      </c>
      <c r="B411">
        <v>237</v>
      </c>
      <c r="C411" t="s">
        <v>960</v>
      </c>
      <c r="D411" t="s">
        <v>17</v>
      </c>
      <c r="E411" t="s">
        <v>380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619</v>
      </c>
    </row>
    <row r="412" spans="1:38" x14ac:dyDescent="0.25">
      <c r="A412" t="s">
        <v>391</v>
      </c>
      <c r="B412">
        <v>262</v>
      </c>
      <c r="C412" t="s">
        <v>944</v>
      </c>
      <c r="D412" t="s">
        <v>27</v>
      </c>
      <c r="E412" t="s">
        <v>945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602</v>
      </c>
    </row>
    <row r="413" spans="1:38" x14ac:dyDescent="0.25">
      <c r="A413" t="s">
        <v>391</v>
      </c>
      <c r="B413">
        <v>272</v>
      </c>
      <c r="C413" t="s">
        <v>946</v>
      </c>
      <c r="D413" t="s">
        <v>947</v>
      </c>
      <c r="E413" t="s">
        <v>948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648</v>
      </c>
    </row>
    <row r="414" spans="1:38" x14ac:dyDescent="0.25">
      <c r="A414" t="s">
        <v>391</v>
      </c>
      <c r="B414">
        <v>250</v>
      </c>
      <c r="C414" t="s">
        <v>1285</v>
      </c>
      <c r="D414" t="s">
        <v>1286</v>
      </c>
      <c r="E414" t="s">
        <v>368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589</v>
      </c>
    </row>
    <row r="415" spans="1:38" x14ac:dyDescent="0.25">
      <c r="A415" t="s">
        <v>391</v>
      </c>
      <c r="B415">
        <v>260</v>
      </c>
      <c r="C415" t="s">
        <v>347</v>
      </c>
      <c r="D415" t="s">
        <v>137</v>
      </c>
      <c r="E415" t="s">
        <v>380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599</v>
      </c>
    </row>
    <row r="416" spans="1:38" x14ac:dyDescent="0.25">
      <c r="A416" t="s">
        <v>391</v>
      </c>
      <c r="B416">
        <v>270</v>
      </c>
      <c r="C416" t="s">
        <v>1283</v>
      </c>
      <c r="D416" t="s">
        <v>1284</v>
      </c>
      <c r="E416" t="s">
        <v>450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645</v>
      </c>
    </row>
    <row r="417" spans="1:38" x14ac:dyDescent="0.25">
      <c r="A417" t="s">
        <v>391</v>
      </c>
      <c r="B417">
        <v>269</v>
      </c>
      <c r="C417" t="s">
        <v>949</v>
      </c>
      <c r="D417" t="s">
        <v>950</v>
      </c>
      <c r="E417" t="s">
        <v>367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644</v>
      </c>
    </row>
    <row r="418" spans="1:38" x14ac:dyDescent="0.25">
      <c r="A418" t="s">
        <v>391</v>
      </c>
      <c r="B418">
        <v>249</v>
      </c>
      <c r="C418" t="s">
        <v>236</v>
      </c>
      <c r="D418" t="s">
        <v>942</v>
      </c>
      <c r="E418" t="s">
        <v>943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588</v>
      </c>
    </row>
    <row r="419" spans="1:38" x14ac:dyDescent="0.25">
      <c r="A419" t="s">
        <v>391</v>
      </c>
      <c r="B419">
        <v>236</v>
      </c>
      <c r="C419" t="s">
        <v>572</v>
      </c>
      <c r="D419" t="s">
        <v>573</v>
      </c>
      <c r="E419" t="s">
        <v>869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612</v>
      </c>
    </row>
    <row r="420" spans="1:38" x14ac:dyDescent="0.25">
      <c r="A420" t="s">
        <v>391</v>
      </c>
      <c r="B420">
        <v>423</v>
      </c>
      <c r="C420" t="s">
        <v>16</v>
      </c>
      <c r="D420" t="s">
        <v>17</v>
      </c>
      <c r="E420" t="s">
        <v>367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783</v>
      </c>
    </row>
    <row r="421" spans="1:38" x14ac:dyDescent="0.25">
      <c r="A421" t="s">
        <v>391</v>
      </c>
      <c r="B421">
        <v>422</v>
      </c>
      <c r="C421" t="s">
        <v>18</v>
      </c>
      <c r="D421" t="s">
        <v>19</v>
      </c>
      <c r="E421" t="s">
        <v>417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797</v>
      </c>
    </row>
    <row r="422" spans="1:38" x14ac:dyDescent="0.25">
      <c r="A422" t="s">
        <v>391</v>
      </c>
      <c r="B422">
        <v>364</v>
      </c>
      <c r="C422" t="s">
        <v>141</v>
      </c>
      <c r="D422" t="s">
        <v>148</v>
      </c>
      <c r="E422" t="s">
        <v>358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560</v>
      </c>
    </row>
    <row r="423" spans="1:38" x14ac:dyDescent="0.25">
      <c r="A423" t="s">
        <v>391</v>
      </c>
      <c r="B423">
        <v>371</v>
      </c>
      <c r="C423" t="s">
        <v>28</v>
      </c>
      <c r="D423" t="s">
        <v>29</v>
      </c>
      <c r="E423" t="s">
        <v>385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763</v>
      </c>
    </row>
    <row r="424" spans="1:38" x14ac:dyDescent="0.25">
      <c r="A424" t="s">
        <v>391</v>
      </c>
      <c r="B424">
        <v>230</v>
      </c>
      <c r="C424" t="s">
        <v>429</v>
      </c>
      <c r="D424" t="s">
        <v>177</v>
      </c>
      <c r="E424" t="s">
        <v>439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605</v>
      </c>
    </row>
    <row r="425" spans="1:38" x14ac:dyDescent="0.25">
      <c r="A425" t="s">
        <v>391</v>
      </c>
      <c r="B425">
        <v>350</v>
      </c>
      <c r="C425" t="s">
        <v>311</v>
      </c>
      <c r="D425" t="s">
        <v>234</v>
      </c>
      <c r="E425" t="s">
        <v>358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1</v>
      </c>
      <c r="AJ425">
        <v>0</v>
      </c>
      <c r="AK425">
        <v>0</v>
      </c>
      <c r="AL425">
        <v>582</v>
      </c>
    </row>
    <row r="426" spans="1:38" x14ac:dyDescent="0.25">
      <c r="A426" t="s">
        <v>391</v>
      </c>
      <c r="B426">
        <v>415</v>
      </c>
      <c r="C426" t="s">
        <v>440</v>
      </c>
      <c r="D426" t="s">
        <v>441</v>
      </c>
      <c r="E426" t="s">
        <v>365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7</v>
      </c>
      <c r="AJ426">
        <v>0</v>
      </c>
      <c r="AK426">
        <v>0</v>
      </c>
      <c r="AL426">
        <v>791</v>
      </c>
    </row>
    <row r="427" spans="1:38" x14ac:dyDescent="0.25">
      <c r="A427" t="s">
        <v>391</v>
      </c>
      <c r="B427">
        <v>431</v>
      </c>
      <c r="C427" t="s">
        <v>53</v>
      </c>
      <c r="D427" t="s">
        <v>144</v>
      </c>
      <c r="E427" t="s">
        <v>358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770</v>
      </c>
    </row>
    <row r="428" spans="1:38" x14ac:dyDescent="0.25">
      <c r="A428" t="s">
        <v>392</v>
      </c>
      <c r="B428">
        <v>240</v>
      </c>
      <c r="C428" t="s">
        <v>555</v>
      </c>
      <c r="D428" t="s">
        <v>556</v>
      </c>
      <c r="E428" t="s">
        <v>385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615</v>
      </c>
    </row>
    <row r="429" spans="1:38" x14ac:dyDescent="0.25">
      <c r="A429" t="s">
        <v>391</v>
      </c>
      <c r="B429">
        <v>383</v>
      </c>
      <c r="C429" t="s">
        <v>345</v>
      </c>
      <c r="D429" t="s">
        <v>155</v>
      </c>
      <c r="E429" t="s">
        <v>358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1</v>
      </c>
      <c r="AJ429">
        <v>0</v>
      </c>
      <c r="AK429">
        <v>0</v>
      </c>
      <c r="AL429">
        <v>758</v>
      </c>
    </row>
    <row r="430" spans="1:38" x14ac:dyDescent="0.25">
      <c r="A430" t="s">
        <v>391</v>
      </c>
      <c r="B430">
        <v>426</v>
      </c>
      <c r="C430" t="s">
        <v>242</v>
      </c>
      <c r="D430" t="s">
        <v>262</v>
      </c>
      <c r="E430" t="s">
        <v>362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772</v>
      </c>
    </row>
    <row r="431" spans="1:38" x14ac:dyDescent="0.25">
      <c r="A431" t="s">
        <v>391</v>
      </c>
      <c r="B431">
        <v>418</v>
      </c>
      <c r="C431" t="s">
        <v>316</v>
      </c>
      <c r="D431" t="s">
        <v>410</v>
      </c>
      <c r="E431" t="s">
        <v>357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793</v>
      </c>
    </row>
    <row r="432" spans="1:38" x14ac:dyDescent="0.25">
      <c r="A432" t="s">
        <v>391</v>
      </c>
      <c r="B432">
        <v>412</v>
      </c>
      <c r="C432" t="s">
        <v>313</v>
      </c>
      <c r="D432" t="s">
        <v>444</v>
      </c>
      <c r="E432" t="s">
        <v>357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787</v>
      </c>
    </row>
    <row r="433" spans="1:38" x14ac:dyDescent="0.25">
      <c r="A433" t="s">
        <v>391</v>
      </c>
      <c r="B433">
        <v>413</v>
      </c>
      <c r="C433" t="s">
        <v>426</v>
      </c>
      <c r="D433" t="s">
        <v>325</v>
      </c>
      <c r="E433" t="s">
        <v>358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788</v>
      </c>
    </row>
    <row r="434" spans="1:38" x14ac:dyDescent="0.25">
      <c r="A434" t="s">
        <v>391</v>
      </c>
      <c r="B434">
        <v>409</v>
      </c>
      <c r="C434" t="s">
        <v>570</v>
      </c>
      <c r="D434" t="s">
        <v>571</v>
      </c>
      <c r="E434" t="s">
        <v>380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784</v>
      </c>
    </row>
    <row r="435" spans="1:38" x14ac:dyDescent="0.25">
      <c r="A435" t="s">
        <v>391</v>
      </c>
      <c r="B435">
        <v>410</v>
      </c>
      <c r="C435" t="s">
        <v>463</v>
      </c>
      <c r="D435" t="s">
        <v>344</v>
      </c>
      <c r="E435" t="s">
        <v>357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785</v>
      </c>
    </row>
    <row r="436" spans="1:38" x14ac:dyDescent="0.25">
      <c r="A436" t="s">
        <v>391</v>
      </c>
      <c r="B436">
        <v>420</v>
      </c>
      <c r="C436" t="s">
        <v>447</v>
      </c>
      <c r="D436" t="s">
        <v>213</v>
      </c>
      <c r="E436" t="s">
        <v>362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795</v>
      </c>
    </row>
    <row r="437" spans="1:38" x14ac:dyDescent="0.25">
      <c r="A437" t="s">
        <v>391</v>
      </c>
      <c r="B437">
        <v>376</v>
      </c>
      <c r="C437" t="s">
        <v>309</v>
      </c>
      <c r="D437" t="s">
        <v>79</v>
      </c>
      <c r="E437" t="s">
        <v>923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751</v>
      </c>
    </row>
    <row r="438" spans="1:38" x14ac:dyDescent="0.25">
      <c r="A438" t="s">
        <v>391</v>
      </c>
      <c r="B438">
        <v>432</v>
      </c>
      <c r="C438" t="s">
        <v>515</v>
      </c>
      <c r="D438" t="s">
        <v>41</v>
      </c>
      <c r="E438" t="s">
        <v>367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771</v>
      </c>
    </row>
    <row r="439" spans="1:38" x14ac:dyDescent="0.25">
      <c r="A439" t="s">
        <v>392</v>
      </c>
      <c r="B439">
        <v>433</v>
      </c>
      <c r="C439" t="s">
        <v>757</v>
      </c>
      <c r="D439" t="s">
        <v>822</v>
      </c>
      <c r="E439" t="s">
        <v>823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773</v>
      </c>
    </row>
    <row r="440" spans="1:38" x14ac:dyDescent="0.25">
      <c r="A440" t="s">
        <v>391</v>
      </c>
      <c r="B440">
        <v>434</v>
      </c>
      <c r="C440" t="s">
        <v>555</v>
      </c>
      <c r="D440" t="s">
        <v>1300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780</v>
      </c>
    </row>
    <row r="441" spans="1:38" x14ac:dyDescent="0.25">
      <c r="A441" t="s">
        <v>391</v>
      </c>
      <c r="B441">
        <v>435</v>
      </c>
      <c r="C441" t="s">
        <v>72</v>
      </c>
      <c r="D441" t="s">
        <v>153</v>
      </c>
      <c r="E441" t="s">
        <v>545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774</v>
      </c>
    </row>
    <row r="442" spans="1:38" x14ac:dyDescent="0.25">
      <c r="A442" t="s">
        <v>391</v>
      </c>
      <c r="B442">
        <v>436</v>
      </c>
      <c r="C442" t="s">
        <v>1278</v>
      </c>
      <c r="D442" t="s">
        <v>205</v>
      </c>
      <c r="E442" t="s">
        <v>373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775</v>
      </c>
    </row>
    <row r="443" spans="1:38" x14ac:dyDescent="0.25">
      <c r="A443" t="s">
        <v>391</v>
      </c>
      <c r="B443">
        <v>437</v>
      </c>
      <c r="C443" t="s">
        <v>477</v>
      </c>
      <c r="D443" t="s">
        <v>35</v>
      </c>
      <c r="E443" t="s">
        <v>363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776</v>
      </c>
    </row>
    <row r="444" spans="1:38" x14ac:dyDescent="0.25">
      <c r="A444" t="s">
        <v>392</v>
      </c>
      <c r="B444">
        <v>438</v>
      </c>
      <c r="C444" t="s">
        <v>744</v>
      </c>
      <c r="D444" t="s">
        <v>745</v>
      </c>
      <c r="E444" t="s">
        <v>357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777</v>
      </c>
    </row>
    <row r="445" spans="1:38" x14ac:dyDescent="0.25">
      <c r="A445" t="s">
        <v>391</v>
      </c>
      <c r="B445">
        <v>439</v>
      </c>
      <c r="C445" t="s">
        <v>783</v>
      </c>
      <c r="D445" t="s">
        <v>137</v>
      </c>
      <c r="E445" t="s">
        <v>784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778</v>
      </c>
    </row>
    <row r="446" spans="1:38" x14ac:dyDescent="0.25">
      <c r="A446" t="s">
        <v>391</v>
      </c>
      <c r="B446">
        <v>440</v>
      </c>
      <c r="C446" t="s">
        <v>459</v>
      </c>
      <c r="D446" t="s">
        <v>52</v>
      </c>
      <c r="E446" t="s">
        <v>367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779</v>
      </c>
    </row>
    <row r="447" spans="1:38" x14ac:dyDescent="0.25">
      <c r="A447" t="s">
        <v>392</v>
      </c>
      <c r="B447">
        <v>441</v>
      </c>
      <c r="C447" t="s">
        <v>670</v>
      </c>
      <c r="D447" t="s">
        <v>671</v>
      </c>
      <c r="E447" t="s">
        <v>367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729</v>
      </c>
    </row>
    <row r="448" spans="1:38" x14ac:dyDescent="0.25">
      <c r="A448" t="s">
        <v>392</v>
      </c>
      <c r="B448">
        <v>442</v>
      </c>
      <c r="C448" t="s">
        <v>1132</v>
      </c>
      <c r="D448" t="s">
        <v>1133</v>
      </c>
      <c r="E448" t="s">
        <v>417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728</v>
      </c>
    </row>
    <row r="449" spans="1:38" x14ac:dyDescent="0.25">
      <c r="A449" t="s">
        <v>392</v>
      </c>
      <c r="B449">
        <v>443</v>
      </c>
      <c r="C449" t="s">
        <v>178</v>
      </c>
      <c r="D449" t="s">
        <v>239</v>
      </c>
      <c r="E449" t="s">
        <v>417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727</v>
      </c>
    </row>
    <row r="450" spans="1:38" x14ac:dyDescent="0.25">
      <c r="A450" t="s">
        <v>392</v>
      </c>
      <c r="B450">
        <v>444</v>
      </c>
      <c r="C450" t="s">
        <v>1023</v>
      </c>
      <c r="D450" t="s">
        <v>193</v>
      </c>
      <c r="E450" t="s">
        <v>417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709</v>
      </c>
    </row>
    <row r="451" spans="1:38" x14ac:dyDescent="0.25">
      <c r="A451" t="s">
        <v>392</v>
      </c>
      <c r="B451">
        <v>445</v>
      </c>
      <c r="C451" t="s">
        <v>319</v>
      </c>
      <c r="D451" t="s">
        <v>791</v>
      </c>
      <c r="E451" t="s">
        <v>357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676</v>
      </c>
    </row>
    <row r="452" spans="1:38" x14ac:dyDescent="0.25">
      <c r="A452" t="s">
        <v>392</v>
      </c>
      <c r="B452">
        <v>446</v>
      </c>
      <c r="C452" t="s">
        <v>1124</v>
      </c>
      <c r="D452" t="s">
        <v>1125</v>
      </c>
      <c r="E452" t="s">
        <v>383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677</v>
      </c>
    </row>
    <row r="453" spans="1:38" x14ac:dyDescent="0.25">
      <c r="A453" t="s">
        <v>391</v>
      </c>
      <c r="B453">
        <v>447</v>
      </c>
      <c r="C453" t="s">
        <v>124</v>
      </c>
      <c r="D453" t="s">
        <v>125</v>
      </c>
      <c r="E453" t="s">
        <v>358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678</v>
      </c>
    </row>
    <row r="454" spans="1:38" x14ac:dyDescent="0.25">
      <c r="A454" t="s">
        <v>391</v>
      </c>
      <c r="B454">
        <v>448</v>
      </c>
      <c r="C454" t="s">
        <v>210</v>
      </c>
      <c r="D454" t="s">
        <v>1024</v>
      </c>
      <c r="E454" t="s">
        <v>417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679</v>
      </c>
    </row>
    <row r="455" spans="1:38" x14ac:dyDescent="0.25">
      <c r="A455" t="s">
        <v>391</v>
      </c>
      <c r="B455">
        <v>449</v>
      </c>
      <c r="C455" t="s">
        <v>310</v>
      </c>
      <c r="D455" t="s">
        <v>169</v>
      </c>
      <c r="E455" t="s">
        <v>1025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680</v>
      </c>
    </row>
    <row r="456" spans="1:38" x14ac:dyDescent="0.25">
      <c r="A456" t="s">
        <v>392</v>
      </c>
      <c r="B456">
        <v>450</v>
      </c>
      <c r="C456" t="s">
        <v>1122</v>
      </c>
      <c r="D456" t="s">
        <v>1292</v>
      </c>
      <c r="E456" t="s">
        <v>367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681</v>
      </c>
    </row>
    <row r="457" spans="1:38" x14ac:dyDescent="0.25">
      <c r="A457" t="s">
        <v>391</v>
      </c>
      <c r="B457">
        <v>451</v>
      </c>
      <c r="C457" t="s">
        <v>792</v>
      </c>
      <c r="D457" t="s">
        <v>108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683</v>
      </c>
    </row>
    <row r="458" spans="1:38" x14ac:dyDescent="0.25">
      <c r="A458" t="s">
        <v>392</v>
      </c>
      <c r="B458">
        <v>452</v>
      </c>
      <c r="C458" t="s">
        <v>515</v>
      </c>
      <c r="D458" t="s">
        <v>632</v>
      </c>
      <c r="E458" t="s">
        <v>367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690</v>
      </c>
    </row>
    <row r="459" spans="1:38" x14ac:dyDescent="0.25">
      <c r="A459" t="s">
        <v>391</v>
      </c>
      <c r="B459">
        <v>453</v>
      </c>
      <c r="C459" t="s">
        <v>182</v>
      </c>
      <c r="D459" t="s">
        <v>144</v>
      </c>
      <c r="E459" t="s">
        <v>359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684</v>
      </c>
    </row>
    <row r="460" spans="1:38" x14ac:dyDescent="0.25">
      <c r="A460" t="s">
        <v>391</v>
      </c>
      <c r="B460">
        <v>454</v>
      </c>
      <c r="C460" t="s">
        <v>46</v>
      </c>
      <c r="D460" t="s">
        <v>108</v>
      </c>
      <c r="E460" t="s">
        <v>358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685</v>
      </c>
    </row>
    <row r="461" spans="1:38" x14ac:dyDescent="0.25">
      <c r="A461" t="s">
        <v>391</v>
      </c>
      <c r="B461">
        <v>455</v>
      </c>
      <c r="C461" t="s">
        <v>612</v>
      </c>
      <c r="D461" t="s">
        <v>108</v>
      </c>
      <c r="E461" t="s">
        <v>367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686</v>
      </c>
    </row>
    <row r="462" spans="1:38" x14ac:dyDescent="0.25">
      <c r="A462" t="s">
        <v>391</v>
      </c>
      <c r="B462">
        <v>456</v>
      </c>
      <c r="C462" t="s">
        <v>743</v>
      </c>
      <c r="D462" t="s">
        <v>65</v>
      </c>
      <c r="E462" t="s">
        <v>377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687</v>
      </c>
    </row>
    <row r="463" spans="1:38" x14ac:dyDescent="0.25">
      <c r="A463" t="s">
        <v>391</v>
      </c>
      <c r="B463">
        <v>457</v>
      </c>
      <c r="C463" t="s">
        <v>104</v>
      </c>
      <c r="D463" t="s">
        <v>734</v>
      </c>
      <c r="E463" t="s">
        <v>386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688</v>
      </c>
    </row>
    <row r="464" spans="1:38" x14ac:dyDescent="0.25">
      <c r="A464" t="s">
        <v>391</v>
      </c>
      <c r="B464">
        <v>458</v>
      </c>
      <c r="C464" t="s">
        <v>735</v>
      </c>
      <c r="D464" t="s">
        <v>157</v>
      </c>
      <c r="E464" t="s">
        <v>357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689</v>
      </c>
    </row>
    <row r="465" spans="1:38" x14ac:dyDescent="0.25">
      <c r="A465" t="s">
        <v>391</v>
      </c>
      <c r="B465">
        <v>459</v>
      </c>
      <c r="C465" t="s">
        <v>236</v>
      </c>
      <c r="D465" t="s">
        <v>99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675</v>
      </c>
    </row>
    <row r="466" spans="1:38" x14ac:dyDescent="0.25">
      <c r="A466" t="s">
        <v>392</v>
      </c>
      <c r="B466">
        <v>460</v>
      </c>
      <c r="C466" t="s">
        <v>652</v>
      </c>
      <c r="D466" t="s">
        <v>667</v>
      </c>
      <c r="E466" t="s">
        <v>668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674</v>
      </c>
    </row>
    <row r="467" spans="1:38" x14ac:dyDescent="0.25">
      <c r="A467" t="s">
        <v>392</v>
      </c>
      <c r="B467">
        <v>461</v>
      </c>
      <c r="C467" t="s">
        <v>735</v>
      </c>
      <c r="D467" t="s">
        <v>739</v>
      </c>
      <c r="E467" t="s">
        <v>357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673</v>
      </c>
    </row>
    <row r="468" spans="1:38" x14ac:dyDescent="0.25">
      <c r="A468" t="s">
        <v>391</v>
      </c>
      <c r="B468">
        <v>462</v>
      </c>
      <c r="C468" t="s">
        <v>740</v>
      </c>
      <c r="D468" t="s">
        <v>212</v>
      </c>
      <c r="E468" t="s">
        <v>741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672</v>
      </c>
    </row>
    <row r="469" spans="1:38" x14ac:dyDescent="0.25">
      <c r="A469" t="s">
        <v>391</v>
      </c>
      <c r="B469">
        <v>463</v>
      </c>
      <c r="C469" t="s">
        <v>23</v>
      </c>
      <c r="D469" t="s">
        <v>24</v>
      </c>
      <c r="E469" t="s">
        <v>365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1</v>
      </c>
      <c r="AJ469">
        <v>0</v>
      </c>
      <c r="AK469">
        <v>0</v>
      </c>
      <c r="AL469">
        <v>671</v>
      </c>
    </row>
    <row r="470" spans="1:38" x14ac:dyDescent="0.25">
      <c r="A470" t="s">
        <v>391</v>
      </c>
      <c r="B470">
        <v>464</v>
      </c>
      <c r="C470" t="s">
        <v>451</v>
      </c>
      <c r="D470" t="s">
        <v>452</v>
      </c>
      <c r="E470" t="s">
        <v>363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670</v>
      </c>
    </row>
    <row r="471" spans="1:38" x14ac:dyDescent="0.25">
      <c r="A471" t="s">
        <v>391</v>
      </c>
      <c r="B471">
        <v>465</v>
      </c>
      <c r="C471" t="s">
        <v>305</v>
      </c>
      <c r="D471" t="s">
        <v>462</v>
      </c>
      <c r="E471" t="s">
        <v>359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669</v>
      </c>
    </row>
    <row r="472" spans="1:38" x14ac:dyDescent="0.25">
      <c r="A472" t="s">
        <v>391</v>
      </c>
      <c r="B472">
        <v>466</v>
      </c>
      <c r="C472" t="s">
        <v>249</v>
      </c>
      <c r="D472" t="s">
        <v>491</v>
      </c>
      <c r="E472" t="s">
        <v>364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668</v>
      </c>
    </row>
    <row r="473" spans="1:38" x14ac:dyDescent="0.25">
      <c r="A473" t="s">
        <v>391</v>
      </c>
      <c r="B473">
        <v>467</v>
      </c>
      <c r="C473" t="s">
        <v>574</v>
      </c>
      <c r="D473" t="s">
        <v>41</v>
      </c>
      <c r="E473" t="s">
        <v>417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667</v>
      </c>
    </row>
    <row r="474" spans="1:38" x14ac:dyDescent="0.25">
      <c r="A474" t="s">
        <v>391</v>
      </c>
      <c r="B474">
        <v>468</v>
      </c>
      <c r="C474" t="s">
        <v>662</v>
      </c>
      <c r="D474" t="s">
        <v>664</v>
      </c>
      <c r="E474" t="s">
        <v>367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666</v>
      </c>
    </row>
    <row r="475" spans="1:38" x14ac:dyDescent="0.25">
      <c r="A475" t="s">
        <v>391</v>
      </c>
      <c r="B475">
        <v>469</v>
      </c>
      <c r="C475" t="s">
        <v>324</v>
      </c>
      <c r="D475" t="s">
        <v>167</v>
      </c>
      <c r="E475" t="s">
        <v>364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665</v>
      </c>
    </row>
    <row r="476" spans="1:38" x14ac:dyDescent="0.25">
      <c r="A476" t="s">
        <v>391</v>
      </c>
      <c r="B476">
        <v>470</v>
      </c>
      <c r="C476" t="s">
        <v>1099</v>
      </c>
      <c r="D476" t="s">
        <v>67</v>
      </c>
      <c r="E476" t="s">
        <v>363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664</v>
      </c>
    </row>
    <row r="477" spans="1:38" x14ac:dyDescent="0.25">
      <c r="A477" t="s">
        <v>391</v>
      </c>
      <c r="B477">
        <v>471</v>
      </c>
      <c r="C477" t="s">
        <v>1018</v>
      </c>
      <c r="D477" t="s">
        <v>1019</v>
      </c>
      <c r="E477" t="s">
        <v>1020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663</v>
      </c>
    </row>
    <row r="478" spans="1:38" x14ac:dyDescent="0.25">
      <c r="A478" t="s">
        <v>391</v>
      </c>
      <c r="B478">
        <v>472</v>
      </c>
      <c r="C478" t="s">
        <v>37</v>
      </c>
      <c r="D478" t="s">
        <v>38</v>
      </c>
      <c r="E478" t="s">
        <v>372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662</v>
      </c>
    </row>
    <row r="479" spans="1:38" x14ac:dyDescent="0.25">
      <c r="A479" t="s">
        <v>391</v>
      </c>
      <c r="B479">
        <v>473</v>
      </c>
      <c r="C479" t="s">
        <v>222</v>
      </c>
      <c r="D479" t="s">
        <v>223</v>
      </c>
      <c r="E479" t="s">
        <v>742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661</v>
      </c>
    </row>
    <row r="480" spans="1:38" x14ac:dyDescent="0.25">
      <c r="A480" t="s">
        <v>391</v>
      </c>
      <c r="B480">
        <v>474</v>
      </c>
      <c r="C480" t="s">
        <v>1276</v>
      </c>
      <c r="D480" t="s">
        <v>1277</v>
      </c>
      <c r="E480" t="s">
        <v>367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660</v>
      </c>
    </row>
    <row r="481" spans="1:38" x14ac:dyDescent="0.25">
      <c r="A481" t="s">
        <v>392</v>
      </c>
      <c r="B481">
        <v>475</v>
      </c>
      <c r="C481" t="s">
        <v>666</v>
      </c>
      <c r="D481" t="s">
        <v>712</v>
      </c>
      <c r="E481" t="s">
        <v>367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659</v>
      </c>
    </row>
    <row r="482" spans="1:38" x14ac:dyDescent="0.25">
      <c r="A482" t="s">
        <v>391</v>
      </c>
      <c r="B482">
        <v>476</v>
      </c>
      <c r="C482" t="s">
        <v>1122</v>
      </c>
      <c r="D482" t="s">
        <v>1123</v>
      </c>
      <c r="E482" t="s">
        <v>383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682</v>
      </c>
    </row>
    <row r="483" spans="1:38" x14ac:dyDescent="0.25">
      <c r="A483" t="s">
        <v>391</v>
      </c>
      <c r="B483">
        <v>477</v>
      </c>
      <c r="C483" t="s">
        <v>815</v>
      </c>
      <c r="D483" t="s">
        <v>176</v>
      </c>
      <c r="E483" t="s">
        <v>668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691</v>
      </c>
    </row>
    <row r="484" spans="1:38" x14ac:dyDescent="0.25">
      <c r="A484" t="s">
        <v>391</v>
      </c>
      <c r="B484">
        <v>478</v>
      </c>
      <c r="C484" t="s">
        <v>1026</v>
      </c>
      <c r="D484" t="s">
        <v>1027</v>
      </c>
      <c r="E484" t="s">
        <v>373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692</v>
      </c>
    </row>
    <row r="485" spans="1:38" x14ac:dyDescent="0.25">
      <c r="A485" t="s">
        <v>392</v>
      </c>
      <c r="B485">
        <v>479</v>
      </c>
      <c r="C485" t="s">
        <v>610</v>
      </c>
      <c r="D485" t="s">
        <v>611</v>
      </c>
      <c r="E485" t="s">
        <v>367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693</v>
      </c>
    </row>
    <row r="486" spans="1:38" x14ac:dyDescent="0.25">
      <c r="A486" t="s">
        <v>391</v>
      </c>
      <c r="B486">
        <v>480</v>
      </c>
      <c r="C486" t="s">
        <v>255</v>
      </c>
      <c r="D486" t="s">
        <v>256</v>
      </c>
      <c r="E486" t="s">
        <v>358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712</v>
      </c>
    </row>
    <row r="487" spans="1:38" x14ac:dyDescent="0.25">
      <c r="A487" t="s">
        <v>391</v>
      </c>
      <c r="B487">
        <v>481</v>
      </c>
      <c r="C487" t="s">
        <v>859</v>
      </c>
      <c r="D487" t="s">
        <v>221</v>
      </c>
      <c r="E487" t="s">
        <v>417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713</v>
      </c>
    </row>
    <row r="488" spans="1:38" x14ac:dyDescent="0.25">
      <c r="A488" t="s">
        <v>391</v>
      </c>
      <c r="B488">
        <v>482</v>
      </c>
      <c r="C488" t="s">
        <v>69</v>
      </c>
      <c r="D488" t="s">
        <v>1131</v>
      </c>
      <c r="E488" t="s">
        <v>359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714</v>
      </c>
    </row>
    <row r="489" spans="1:38" x14ac:dyDescent="0.25">
      <c r="A489" t="s">
        <v>391</v>
      </c>
      <c r="B489">
        <v>483</v>
      </c>
      <c r="C489" t="s">
        <v>852</v>
      </c>
      <c r="D489" t="s">
        <v>35</v>
      </c>
      <c r="E489" t="s">
        <v>853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715</v>
      </c>
    </row>
    <row r="490" spans="1:38" x14ac:dyDescent="0.25">
      <c r="A490" t="s">
        <v>391</v>
      </c>
      <c r="B490">
        <v>484</v>
      </c>
      <c r="C490" t="s">
        <v>796</v>
      </c>
      <c r="D490" t="s">
        <v>797</v>
      </c>
      <c r="E490" t="s">
        <v>798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716</v>
      </c>
    </row>
    <row r="491" spans="1:38" x14ac:dyDescent="0.25">
      <c r="A491" t="s">
        <v>391</v>
      </c>
      <c r="B491">
        <v>485</v>
      </c>
      <c r="C491" t="s">
        <v>760</v>
      </c>
      <c r="D491" t="s">
        <v>25</v>
      </c>
      <c r="E491" t="s">
        <v>359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717</v>
      </c>
    </row>
    <row r="492" spans="1:38" x14ac:dyDescent="0.25">
      <c r="A492" t="s">
        <v>391</v>
      </c>
      <c r="B492">
        <v>486</v>
      </c>
      <c r="C492" t="s">
        <v>604</v>
      </c>
      <c r="D492" t="s">
        <v>59</v>
      </c>
      <c r="E492" t="s">
        <v>605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719</v>
      </c>
    </row>
    <row r="493" spans="1:38" x14ac:dyDescent="0.25">
      <c r="A493" t="s">
        <v>391</v>
      </c>
      <c r="B493">
        <v>487</v>
      </c>
      <c r="C493" t="s">
        <v>338</v>
      </c>
      <c r="D493" t="s">
        <v>342</v>
      </c>
      <c r="E493" t="s">
        <v>363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726</v>
      </c>
    </row>
    <row r="494" spans="1:38" x14ac:dyDescent="0.25">
      <c r="A494" t="s">
        <v>391</v>
      </c>
      <c r="B494">
        <v>488</v>
      </c>
      <c r="C494" t="s">
        <v>420</v>
      </c>
      <c r="D494" t="s">
        <v>268</v>
      </c>
      <c r="E494" t="s">
        <v>362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720</v>
      </c>
    </row>
    <row r="495" spans="1:38" x14ac:dyDescent="0.25">
      <c r="A495" t="s">
        <v>391</v>
      </c>
      <c r="B495">
        <v>489</v>
      </c>
      <c r="C495" t="s">
        <v>16</v>
      </c>
      <c r="D495" t="s">
        <v>22</v>
      </c>
      <c r="E495" t="s">
        <v>370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721</v>
      </c>
    </row>
    <row r="496" spans="1:38" x14ac:dyDescent="0.25">
      <c r="A496" t="s">
        <v>391</v>
      </c>
      <c r="B496">
        <v>490</v>
      </c>
      <c r="C496" t="s">
        <v>930</v>
      </c>
      <c r="D496" t="s">
        <v>148</v>
      </c>
      <c r="E496" t="s">
        <v>362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722</v>
      </c>
    </row>
    <row r="497" spans="1:38" x14ac:dyDescent="0.25">
      <c r="A497" t="s">
        <v>391</v>
      </c>
      <c r="B497">
        <v>491</v>
      </c>
      <c r="C497" t="s">
        <v>1075</v>
      </c>
      <c r="D497" t="s">
        <v>1076</v>
      </c>
      <c r="E497" t="s">
        <v>450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723</v>
      </c>
    </row>
    <row r="498" spans="1:38" x14ac:dyDescent="0.25">
      <c r="A498" t="s">
        <v>391</v>
      </c>
      <c r="B498">
        <v>492</v>
      </c>
      <c r="C498" t="s">
        <v>243</v>
      </c>
      <c r="D498" t="s">
        <v>172</v>
      </c>
      <c r="E498" t="s">
        <v>550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724</v>
      </c>
    </row>
    <row r="499" spans="1:38" x14ac:dyDescent="0.25">
      <c r="A499" t="s">
        <v>391</v>
      </c>
      <c r="B499">
        <v>493</v>
      </c>
      <c r="C499" t="s">
        <v>761</v>
      </c>
      <c r="D499" t="s">
        <v>212</v>
      </c>
      <c r="E499" t="s">
        <v>417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725</v>
      </c>
    </row>
    <row r="500" spans="1:38" x14ac:dyDescent="0.25">
      <c r="A500" t="s">
        <v>391</v>
      </c>
      <c r="B500">
        <v>494</v>
      </c>
      <c r="C500" t="s">
        <v>1077</v>
      </c>
      <c r="D500" t="s">
        <v>208</v>
      </c>
      <c r="E500" t="s">
        <v>367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711</v>
      </c>
    </row>
    <row r="501" spans="1:38" x14ac:dyDescent="0.25">
      <c r="A501" t="s">
        <v>391</v>
      </c>
      <c r="B501">
        <v>496</v>
      </c>
      <c r="C501" t="s">
        <v>762</v>
      </c>
      <c r="D501" t="s">
        <v>763</v>
      </c>
      <c r="E501" t="s">
        <v>367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710</v>
      </c>
    </row>
    <row r="502" spans="1:38" x14ac:dyDescent="0.25">
      <c r="A502" t="s">
        <v>391</v>
      </c>
      <c r="B502">
        <v>495</v>
      </c>
      <c r="C502" t="s">
        <v>1078</v>
      </c>
      <c r="D502" t="s">
        <v>1079</v>
      </c>
      <c r="E502" t="s">
        <v>367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718</v>
      </c>
    </row>
    <row r="503" spans="1:38" x14ac:dyDescent="0.25">
      <c r="A503" t="s">
        <v>391</v>
      </c>
      <c r="B503">
        <v>497</v>
      </c>
      <c r="C503" t="s">
        <v>112</v>
      </c>
      <c r="D503" t="s">
        <v>480</v>
      </c>
      <c r="E503" t="s">
        <v>357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700</v>
      </c>
    </row>
    <row r="504" spans="1:38" x14ac:dyDescent="0.25">
      <c r="A504" t="s">
        <v>391</v>
      </c>
      <c r="B504">
        <v>569</v>
      </c>
      <c r="C504" t="s">
        <v>641</v>
      </c>
      <c r="D504" t="s">
        <v>144</v>
      </c>
      <c r="E504" t="s">
        <v>380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343</v>
      </c>
    </row>
    <row r="505" spans="1:38" x14ac:dyDescent="0.25">
      <c r="A505" t="s">
        <v>391</v>
      </c>
      <c r="B505">
        <v>499</v>
      </c>
      <c r="C505" t="s">
        <v>459</v>
      </c>
      <c r="D505" t="s">
        <v>759</v>
      </c>
      <c r="E505" t="s">
        <v>367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695</v>
      </c>
    </row>
    <row r="506" spans="1:38" x14ac:dyDescent="0.25">
      <c r="A506" t="s">
        <v>391</v>
      </c>
      <c r="B506">
        <v>500</v>
      </c>
      <c r="C506" t="s">
        <v>253</v>
      </c>
      <c r="D506" t="s">
        <v>254</v>
      </c>
      <c r="E506" t="s">
        <v>362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696</v>
      </c>
    </row>
    <row r="507" spans="1:38" x14ac:dyDescent="0.25">
      <c r="A507" t="s">
        <v>391</v>
      </c>
      <c r="B507">
        <v>501</v>
      </c>
      <c r="C507" t="s">
        <v>161</v>
      </c>
      <c r="D507" t="s">
        <v>758</v>
      </c>
      <c r="E507" t="s">
        <v>357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697</v>
      </c>
    </row>
    <row r="508" spans="1:38" x14ac:dyDescent="0.25">
      <c r="A508" t="s">
        <v>391</v>
      </c>
      <c r="B508">
        <v>502</v>
      </c>
      <c r="C508" t="s">
        <v>854</v>
      </c>
      <c r="D508" t="s">
        <v>315</v>
      </c>
      <c r="E508" t="s">
        <v>368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698</v>
      </c>
    </row>
    <row r="509" spans="1:38" x14ac:dyDescent="0.25">
      <c r="A509" t="s">
        <v>391</v>
      </c>
      <c r="B509">
        <v>503</v>
      </c>
      <c r="C509" t="s">
        <v>55</v>
      </c>
      <c r="D509" t="s">
        <v>56</v>
      </c>
      <c r="E509" t="s">
        <v>364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699</v>
      </c>
    </row>
    <row r="510" spans="1:38" x14ac:dyDescent="0.25">
      <c r="A510" t="s">
        <v>392</v>
      </c>
      <c r="B510">
        <v>504</v>
      </c>
      <c r="C510" t="s">
        <v>188</v>
      </c>
      <c r="D510" t="s">
        <v>671</v>
      </c>
      <c r="E510" t="s">
        <v>746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701</v>
      </c>
    </row>
    <row r="511" spans="1:38" x14ac:dyDescent="0.25">
      <c r="A511" t="s">
        <v>391</v>
      </c>
      <c r="B511">
        <v>505</v>
      </c>
      <c r="C511" t="s">
        <v>1028</v>
      </c>
      <c r="D511" t="s">
        <v>293</v>
      </c>
      <c r="E511" t="s">
        <v>378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708</v>
      </c>
    </row>
    <row r="512" spans="1:38" x14ac:dyDescent="0.25">
      <c r="A512" t="s">
        <v>392</v>
      </c>
      <c r="B512">
        <v>506</v>
      </c>
      <c r="C512" t="s">
        <v>346</v>
      </c>
      <c r="D512" t="s">
        <v>733</v>
      </c>
      <c r="E512" t="s">
        <v>457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702</v>
      </c>
    </row>
    <row r="513" spans="1:38" x14ac:dyDescent="0.25">
      <c r="A513" t="s">
        <v>391</v>
      </c>
      <c r="B513">
        <v>507</v>
      </c>
      <c r="C513" t="s">
        <v>508</v>
      </c>
      <c r="D513" t="s">
        <v>111</v>
      </c>
      <c r="E513" t="s">
        <v>1029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703</v>
      </c>
    </row>
    <row r="514" spans="1:38" x14ac:dyDescent="0.25">
      <c r="A514" t="s">
        <v>391</v>
      </c>
      <c r="B514">
        <v>508</v>
      </c>
      <c r="C514" t="s">
        <v>319</v>
      </c>
      <c r="D514" t="s">
        <v>212</v>
      </c>
      <c r="E514" t="s">
        <v>357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704</v>
      </c>
    </row>
    <row r="515" spans="1:38" x14ac:dyDescent="0.25">
      <c r="A515" t="s">
        <v>392</v>
      </c>
      <c r="B515">
        <v>509</v>
      </c>
      <c r="C515" t="s">
        <v>748</v>
      </c>
      <c r="D515" t="s">
        <v>273</v>
      </c>
      <c r="E515" t="s">
        <v>749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705</v>
      </c>
    </row>
    <row r="516" spans="1:38" x14ac:dyDescent="0.25">
      <c r="A516" t="s">
        <v>391</v>
      </c>
      <c r="B516">
        <v>510</v>
      </c>
      <c r="C516" t="s">
        <v>298</v>
      </c>
      <c r="D516" t="s">
        <v>750</v>
      </c>
      <c r="E516" t="s">
        <v>751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706</v>
      </c>
    </row>
    <row r="517" spans="1:38" x14ac:dyDescent="0.25">
      <c r="A517" t="s">
        <v>391</v>
      </c>
      <c r="B517">
        <v>511</v>
      </c>
      <c r="C517" t="s">
        <v>752</v>
      </c>
      <c r="D517" t="s">
        <v>753</v>
      </c>
      <c r="E517" t="s">
        <v>754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707</v>
      </c>
    </row>
    <row r="518" spans="1:38" x14ac:dyDescent="0.25">
      <c r="A518" t="s">
        <v>391</v>
      </c>
      <c r="B518">
        <v>512</v>
      </c>
      <c r="C518" t="s">
        <v>1132</v>
      </c>
      <c r="D518" t="s">
        <v>99</v>
      </c>
      <c r="E518" t="s">
        <v>417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515</v>
      </c>
    </row>
    <row r="519" spans="1:38" x14ac:dyDescent="0.25">
      <c r="A519" t="s">
        <v>391</v>
      </c>
      <c r="B519">
        <v>513</v>
      </c>
      <c r="C519" t="s">
        <v>532</v>
      </c>
      <c r="D519" t="s">
        <v>544</v>
      </c>
      <c r="E519" t="s">
        <v>364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656</v>
      </c>
    </row>
    <row r="520" spans="1:38" x14ac:dyDescent="0.25">
      <c r="A520" t="s">
        <v>392</v>
      </c>
      <c r="B520">
        <v>514</v>
      </c>
      <c r="C520" t="s">
        <v>755</v>
      </c>
      <c r="D520" t="s">
        <v>756</v>
      </c>
      <c r="E520" t="s">
        <v>365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1</v>
      </c>
      <c r="AJ520">
        <v>0</v>
      </c>
      <c r="AK520">
        <v>0</v>
      </c>
      <c r="AL520">
        <v>513</v>
      </c>
    </row>
    <row r="521" spans="1:38" x14ac:dyDescent="0.25">
      <c r="A521" t="s">
        <v>392</v>
      </c>
      <c r="B521">
        <v>515</v>
      </c>
      <c r="C521" t="s">
        <v>757</v>
      </c>
      <c r="D521" t="s">
        <v>509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430</v>
      </c>
    </row>
    <row r="522" spans="1:38" x14ac:dyDescent="0.25">
      <c r="A522" t="s">
        <v>391</v>
      </c>
      <c r="B522">
        <v>516</v>
      </c>
      <c r="C522" t="s">
        <v>113</v>
      </c>
      <c r="D522" t="s">
        <v>35</v>
      </c>
      <c r="E522" t="s">
        <v>386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319</v>
      </c>
    </row>
    <row r="523" spans="1:38" x14ac:dyDescent="0.25">
      <c r="A523" t="s">
        <v>391</v>
      </c>
      <c r="B523">
        <v>517</v>
      </c>
      <c r="C523" t="s">
        <v>580</v>
      </c>
      <c r="D523" t="s">
        <v>99</v>
      </c>
      <c r="E523" t="s">
        <v>387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320</v>
      </c>
    </row>
    <row r="524" spans="1:38" x14ac:dyDescent="0.25">
      <c r="A524" t="s">
        <v>392</v>
      </c>
      <c r="B524">
        <v>518</v>
      </c>
      <c r="C524" t="s">
        <v>657</v>
      </c>
      <c r="D524" t="s">
        <v>689</v>
      </c>
      <c r="E524" t="s">
        <v>382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321</v>
      </c>
    </row>
    <row r="525" spans="1:38" x14ac:dyDescent="0.25">
      <c r="A525" t="s">
        <v>391</v>
      </c>
      <c r="B525">
        <v>519</v>
      </c>
      <c r="C525" t="s">
        <v>538</v>
      </c>
      <c r="D525" t="s">
        <v>539</v>
      </c>
      <c r="E525" t="s">
        <v>540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322</v>
      </c>
    </row>
    <row r="526" spans="1:38" x14ac:dyDescent="0.25">
      <c r="A526" t="s">
        <v>391</v>
      </c>
      <c r="B526">
        <v>520</v>
      </c>
      <c r="C526" t="s">
        <v>204</v>
      </c>
      <c r="D526" t="s">
        <v>217</v>
      </c>
      <c r="E526" t="s">
        <v>364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323</v>
      </c>
    </row>
    <row r="527" spans="1:38" x14ac:dyDescent="0.25">
      <c r="A527" t="s">
        <v>391</v>
      </c>
      <c r="B527">
        <v>521</v>
      </c>
      <c r="C527" t="s">
        <v>677</v>
      </c>
      <c r="D527" t="s">
        <v>665</v>
      </c>
      <c r="E527" t="s">
        <v>358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324</v>
      </c>
    </row>
    <row r="528" spans="1:38" x14ac:dyDescent="0.25">
      <c r="A528" t="s">
        <v>391</v>
      </c>
      <c r="B528">
        <v>522</v>
      </c>
      <c r="C528" t="s">
        <v>283</v>
      </c>
      <c r="D528" t="s">
        <v>284</v>
      </c>
      <c r="E528" t="s">
        <v>362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326</v>
      </c>
    </row>
    <row r="529" spans="1:38" x14ac:dyDescent="0.25">
      <c r="A529" t="s">
        <v>391</v>
      </c>
      <c r="B529">
        <v>523</v>
      </c>
      <c r="C529" t="s">
        <v>681</v>
      </c>
      <c r="D529" t="s">
        <v>181</v>
      </c>
      <c r="E529" t="s">
        <v>368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333</v>
      </c>
    </row>
    <row r="530" spans="1:38" x14ac:dyDescent="0.25">
      <c r="A530" t="s">
        <v>391</v>
      </c>
      <c r="B530">
        <v>524</v>
      </c>
      <c r="C530" t="s">
        <v>427</v>
      </c>
      <c r="D530" t="s">
        <v>166</v>
      </c>
      <c r="E530" t="s">
        <v>368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327</v>
      </c>
    </row>
    <row r="531" spans="1:38" x14ac:dyDescent="0.25">
      <c r="A531" t="s">
        <v>392</v>
      </c>
      <c r="B531">
        <v>525</v>
      </c>
      <c r="C531" t="s">
        <v>732</v>
      </c>
      <c r="D531" t="s">
        <v>733</v>
      </c>
      <c r="E531" t="s">
        <v>457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328</v>
      </c>
    </row>
    <row r="532" spans="1:38" x14ac:dyDescent="0.25">
      <c r="A532" t="s">
        <v>391</v>
      </c>
      <c r="B532">
        <v>526</v>
      </c>
      <c r="C532" t="s">
        <v>287</v>
      </c>
      <c r="D532" t="s">
        <v>288</v>
      </c>
      <c r="E532" t="s">
        <v>371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329</v>
      </c>
    </row>
    <row r="533" spans="1:38" x14ac:dyDescent="0.25">
      <c r="A533" t="s">
        <v>391</v>
      </c>
      <c r="B533">
        <v>527</v>
      </c>
      <c r="C533" t="s">
        <v>74</v>
      </c>
      <c r="D533" t="s">
        <v>75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330</v>
      </c>
    </row>
    <row r="534" spans="1:38" x14ac:dyDescent="0.25">
      <c r="A534" t="s">
        <v>391</v>
      </c>
      <c r="B534">
        <v>528</v>
      </c>
      <c r="C534" t="s">
        <v>498</v>
      </c>
      <c r="D534" t="s">
        <v>30</v>
      </c>
      <c r="E534" t="s">
        <v>379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331</v>
      </c>
    </row>
    <row r="535" spans="1:38" x14ac:dyDescent="0.25">
      <c r="A535" t="s">
        <v>391</v>
      </c>
      <c r="B535">
        <v>529</v>
      </c>
      <c r="C535" t="s">
        <v>191</v>
      </c>
      <c r="D535" t="s">
        <v>192</v>
      </c>
      <c r="E535" t="s">
        <v>450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332</v>
      </c>
    </row>
    <row r="536" spans="1:38" x14ac:dyDescent="0.25">
      <c r="A536" t="s">
        <v>391</v>
      </c>
      <c r="B536">
        <v>530</v>
      </c>
      <c r="C536" t="s">
        <v>168</v>
      </c>
      <c r="D536" t="s">
        <v>169</v>
      </c>
      <c r="E536" t="s">
        <v>729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318</v>
      </c>
    </row>
    <row r="537" spans="1:38" x14ac:dyDescent="0.25">
      <c r="A537" t="s">
        <v>391</v>
      </c>
      <c r="B537">
        <v>531</v>
      </c>
      <c r="C537" t="s">
        <v>719</v>
      </c>
      <c r="D537" t="s">
        <v>720</v>
      </c>
      <c r="E537" t="s">
        <v>362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325</v>
      </c>
    </row>
    <row r="538" spans="1:38" x14ac:dyDescent="0.25">
      <c r="A538" t="s">
        <v>391</v>
      </c>
      <c r="B538">
        <v>532</v>
      </c>
      <c r="C538" t="s">
        <v>163</v>
      </c>
      <c r="D538" t="s">
        <v>164</v>
      </c>
      <c r="E538" t="s">
        <v>363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317</v>
      </c>
    </row>
    <row r="539" spans="1:38" x14ac:dyDescent="0.25">
      <c r="A539" t="s">
        <v>391</v>
      </c>
      <c r="B539">
        <v>533</v>
      </c>
      <c r="C539" t="s">
        <v>590</v>
      </c>
      <c r="D539" t="s">
        <v>207</v>
      </c>
      <c r="E539" t="s">
        <v>367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307</v>
      </c>
    </row>
    <row r="540" spans="1:38" x14ac:dyDescent="0.25">
      <c r="A540" t="s">
        <v>391</v>
      </c>
      <c r="B540">
        <v>534</v>
      </c>
      <c r="C540" t="s">
        <v>60</v>
      </c>
      <c r="D540" t="s">
        <v>61</v>
      </c>
      <c r="E540" t="s">
        <v>417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301</v>
      </c>
    </row>
    <row r="541" spans="1:38" x14ac:dyDescent="0.25">
      <c r="A541" t="s">
        <v>391</v>
      </c>
      <c r="B541">
        <v>535</v>
      </c>
      <c r="C541" t="s">
        <v>235</v>
      </c>
      <c r="D541" t="s">
        <v>137</v>
      </c>
      <c r="E541" t="s">
        <v>364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302</v>
      </c>
    </row>
    <row r="542" spans="1:38" x14ac:dyDescent="0.25">
      <c r="A542" t="s">
        <v>392</v>
      </c>
      <c r="B542">
        <v>536</v>
      </c>
      <c r="C542" t="s">
        <v>203</v>
      </c>
      <c r="D542" t="s">
        <v>214</v>
      </c>
      <c r="E542" t="s">
        <v>362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303</v>
      </c>
    </row>
    <row r="543" spans="1:38" x14ac:dyDescent="0.25">
      <c r="A543" t="s">
        <v>392</v>
      </c>
      <c r="B543">
        <v>537</v>
      </c>
      <c r="C543" t="s">
        <v>178</v>
      </c>
      <c r="D543" t="s">
        <v>179</v>
      </c>
      <c r="E543" t="s">
        <v>417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304</v>
      </c>
    </row>
    <row r="544" spans="1:38" x14ac:dyDescent="0.25">
      <c r="A544" t="s">
        <v>392</v>
      </c>
      <c r="B544">
        <v>538</v>
      </c>
      <c r="C544" t="s">
        <v>722</v>
      </c>
      <c r="D544" t="s">
        <v>723</v>
      </c>
      <c r="E544" t="s">
        <v>724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305</v>
      </c>
    </row>
    <row r="545" spans="1:38" x14ac:dyDescent="0.25">
      <c r="A545" t="s">
        <v>392</v>
      </c>
      <c r="B545">
        <v>539</v>
      </c>
      <c r="C545" t="s">
        <v>225</v>
      </c>
      <c r="D545" t="s">
        <v>226</v>
      </c>
      <c r="E545" t="s">
        <v>357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306</v>
      </c>
    </row>
    <row r="546" spans="1:38" x14ac:dyDescent="0.25">
      <c r="A546" t="s">
        <v>391</v>
      </c>
      <c r="B546">
        <v>540</v>
      </c>
      <c r="C546" t="s">
        <v>591</v>
      </c>
      <c r="D546" t="s">
        <v>592</v>
      </c>
      <c r="E546" t="s">
        <v>370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308</v>
      </c>
    </row>
    <row r="547" spans="1:38" x14ac:dyDescent="0.25">
      <c r="A547" t="s">
        <v>391</v>
      </c>
      <c r="B547">
        <v>541</v>
      </c>
      <c r="C547" t="s">
        <v>233</v>
      </c>
      <c r="D547" t="s">
        <v>234</v>
      </c>
      <c r="E547" t="s">
        <v>417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315</v>
      </c>
    </row>
    <row r="548" spans="1:38" x14ac:dyDescent="0.25">
      <c r="A548" t="s">
        <v>391</v>
      </c>
      <c r="B548">
        <v>542</v>
      </c>
      <c r="C548" t="s">
        <v>44</v>
      </c>
      <c r="D548" t="s">
        <v>413</v>
      </c>
      <c r="E548" t="s">
        <v>358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1</v>
      </c>
      <c r="AJ548">
        <v>0</v>
      </c>
      <c r="AK548">
        <v>0</v>
      </c>
      <c r="AL548">
        <v>309</v>
      </c>
    </row>
    <row r="549" spans="1:38" x14ac:dyDescent="0.25">
      <c r="A549" t="s">
        <v>391</v>
      </c>
      <c r="B549">
        <v>543</v>
      </c>
      <c r="C549" t="s">
        <v>49</v>
      </c>
      <c r="D549" t="s">
        <v>50</v>
      </c>
      <c r="E549" t="s">
        <v>358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4</v>
      </c>
      <c r="AJ549">
        <v>0</v>
      </c>
      <c r="AK549">
        <v>0</v>
      </c>
      <c r="AL549">
        <v>310</v>
      </c>
    </row>
    <row r="550" spans="1:38" x14ac:dyDescent="0.25">
      <c r="A550" t="s">
        <v>392</v>
      </c>
      <c r="B550">
        <v>544</v>
      </c>
      <c r="C550" t="s">
        <v>472</v>
      </c>
      <c r="D550" t="s">
        <v>473</v>
      </c>
      <c r="E550" t="s">
        <v>363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311</v>
      </c>
    </row>
    <row r="551" spans="1:38" x14ac:dyDescent="0.25">
      <c r="A551" t="s">
        <v>392</v>
      </c>
      <c r="B551">
        <v>545</v>
      </c>
      <c r="C551" t="s">
        <v>291</v>
      </c>
      <c r="D551" t="s">
        <v>436</v>
      </c>
      <c r="E551" t="s">
        <v>417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312</v>
      </c>
    </row>
    <row r="552" spans="1:38" x14ac:dyDescent="0.25">
      <c r="A552" t="s">
        <v>391</v>
      </c>
      <c r="B552">
        <v>546</v>
      </c>
      <c r="C552" t="s">
        <v>321</v>
      </c>
      <c r="D552" t="s">
        <v>322</v>
      </c>
      <c r="E552" t="s">
        <v>417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313</v>
      </c>
    </row>
    <row r="553" spans="1:38" x14ac:dyDescent="0.25">
      <c r="A553" t="s">
        <v>392</v>
      </c>
      <c r="B553">
        <v>547</v>
      </c>
      <c r="C553" t="s">
        <v>186</v>
      </c>
      <c r="D553" t="s">
        <v>119</v>
      </c>
      <c r="E553" t="s">
        <v>417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314</v>
      </c>
    </row>
    <row r="554" spans="1:38" x14ac:dyDescent="0.25">
      <c r="A554" t="s">
        <v>392</v>
      </c>
      <c r="B554">
        <v>548</v>
      </c>
      <c r="C554" t="s">
        <v>102</v>
      </c>
      <c r="D554" t="s">
        <v>103</v>
      </c>
      <c r="E554" t="s">
        <v>357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316</v>
      </c>
    </row>
    <row r="555" spans="1:38" x14ac:dyDescent="0.25">
      <c r="A555" t="s">
        <v>391</v>
      </c>
      <c r="B555">
        <v>549</v>
      </c>
      <c r="C555" t="s">
        <v>304</v>
      </c>
      <c r="D555" t="s">
        <v>221</v>
      </c>
      <c r="E555" t="s">
        <v>387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335</v>
      </c>
    </row>
    <row r="556" spans="1:38" x14ac:dyDescent="0.25">
      <c r="A556" t="s">
        <v>391</v>
      </c>
      <c r="B556">
        <v>550</v>
      </c>
      <c r="C556" t="s">
        <v>581</v>
      </c>
      <c r="D556" t="s">
        <v>582</v>
      </c>
      <c r="E556" t="s">
        <v>386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352</v>
      </c>
    </row>
    <row r="557" spans="1:38" x14ac:dyDescent="0.25">
      <c r="A557" t="s">
        <v>391</v>
      </c>
      <c r="B557">
        <v>552</v>
      </c>
      <c r="C557" t="s">
        <v>469</v>
      </c>
      <c r="D557" t="s">
        <v>137</v>
      </c>
      <c r="E557" t="s">
        <v>379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355</v>
      </c>
    </row>
    <row r="558" spans="1:38" x14ac:dyDescent="0.25">
      <c r="A558" t="s">
        <v>391</v>
      </c>
      <c r="B558">
        <v>799</v>
      </c>
      <c r="C558" t="s">
        <v>104</v>
      </c>
      <c r="D558" t="s">
        <v>79</v>
      </c>
      <c r="E558" t="s">
        <v>386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799</v>
      </c>
    </row>
    <row r="559" spans="1:38" x14ac:dyDescent="0.25">
      <c r="A559" t="s">
        <v>391</v>
      </c>
      <c r="B559">
        <v>553</v>
      </c>
      <c r="C559" t="s">
        <v>82</v>
      </c>
      <c r="D559" t="s">
        <v>167</v>
      </c>
      <c r="E559" t="s">
        <v>417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356</v>
      </c>
    </row>
    <row r="560" spans="1:38" x14ac:dyDescent="0.25">
      <c r="A560" t="s">
        <v>391</v>
      </c>
      <c r="B560">
        <v>554</v>
      </c>
      <c r="C560" t="s">
        <v>175</v>
      </c>
      <c r="D560" t="s">
        <v>176</v>
      </c>
      <c r="E560" t="s">
        <v>367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357</v>
      </c>
    </row>
    <row r="561" spans="1:38" x14ac:dyDescent="0.25">
      <c r="A561" t="s">
        <v>392</v>
      </c>
      <c r="B561">
        <v>555</v>
      </c>
      <c r="C561" t="s">
        <v>718</v>
      </c>
      <c r="D561" t="s">
        <v>537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358</v>
      </c>
    </row>
    <row r="562" spans="1:38" x14ac:dyDescent="0.25">
      <c r="A562" t="s">
        <v>391</v>
      </c>
      <c r="B562">
        <v>556</v>
      </c>
      <c r="C562" t="s">
        <v>98</v>
      </c>
      <c r="D562" t="s">
        <v>50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359</v>
      </c>
    </row>
    <row r="563" spans="1:38" x14ac:dyDescent="0.25">
      <c r="A563" t="s">
        <v>391</v>
      </c>
      <c r="B563">
        <v>557</v>
      </c>
      <c r="C563" t="s">
        <v>170</v>
      </c>
      <c r="D563" t="s">
        <v>171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360</v>
      </c>
    </row>
    <row r="564" spans="1:38" x14ac:dyDescent="0.25">
      <c r="A564" t="s">
        <v>391</v>
      </c>
      <c r="B564">
        <v>558</v>
      </c>
      <c r="C564" t="s">
        <v>51</v>
      </c>
      <c r="D564" t="s">
        <v>52</v>
      </c>
      <c r="E564" t="s">
        <v>358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1</v>
      </c>
      <c r="AJ564">
        <v>0</v>
      </c>
      <c r="AK564">
        <v>0</v>
      </c>
      <c r="AL564">
        <v>362</v>
      </c>
    </row>
    <row r="565" spans="1:38" x14ac:dyDescent="0.25">
      <c r="A565" t="s">
        <v>392</v>
      </c>
      <c r="B565">
        <v>559</v>
      </c>
      <c r="C565" t="s">
        <v>498</v>
      </c>
      <c r="D565" t="s">
        <v>521</v>
      </c>
      <c r="E565" t="s">
        <v>363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369</v>
      </c>
    </row>
    <row r="566" spans="1:38" x14ac:dyDescent="0.25">
      <c r="A566" t="s">
        <v>391</v>
      </c>
      <c r="B566">
        <v>560</v>
      </c>
      <c r="C566" t="s">
        <v>106</v>
      </c>
      <c r="D566" t="s">
        <v>54</v>
      </c>
      <c r="E566" t="s">
        <v>367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363</v>
      </c>
    </row>
    <row r="567" spans="1:38" x14ac:dyDescent="0.25">
      <c r="A567" t="s">
        <v>391</v>
      </c>
      <c r="B567">
        <v>561</v>
      </c>
      <c r="C567" t="s">
        <v>263</v>
      </c>
      <c r="D567" t="s">
        <v>256</v>
      </c>
      <c r="E567" t="s">
        <v>363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364</v>
      </c>
    </row>
    <row r="568" spans="1:38" x14ac:dyDescent="0.25">
      <c r="A568" t="s">
        <v>391</v>
      </c>
      <c r="B568">
        <v>562</v>
      </c>
      <c r="C568" t="s">
        <v>107</v>
      </c>
      <c r="D568" t="s">
        <v>108</v>
      </c>
      <c r="E568" t="s">
        <v>357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365</v>
      </c>
    </row>
    <row r="569" spans="1:38" x14ac:dyDescent="0.25">
      <c r="A569" t="s">
        <v>392</v>
      </c>
      <c r="B569">
        <v>563</v>
      </c>
      <c r="C569" t="s">
        <v>87</v>
      </c>
      <c r="D569" t="s">
        <v>88</v>
      </c>
      <c r="E569" t="s">
        <v>367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366</v>
      </c>
    </row>
    <row r="570" spans="1:38" x14ac:dyDescent="0.25">
      <c r="A570" t="s">
        <v>392</v>
      </c>
      <c r="B570">
        <v>564</v>
      </c>
      <c r="C570" t="s">
        <v>173</v>
      </c>
      <c r="D570" t="s">
        <v>119</v>
      </c>
      <c r="E570" t="s">
        <v>362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299</v>
      </c>
    </row>
    <row r="571" spans="1:38" x14ac:dyDescent="0.25">
      <c r="A571" t="s">
        <v>391</v>
      </c>
      <c r="B571">
        <v>565</v>
      </c>
      <c r="C571" t="s">
        <v>165</v>
      </c>
      <c r="D571" t="s">
        <v>547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368</v>
      </c>
    </row>
    <row r="572" spans="1:38" x14ac:dyDescent="0.25">
      <c r="A572" t="s">
        <v>391</v>
      </c>
      <c r="B572">
        <v>566</v>
      </c>
      <c r="C572" t="s">
        <v>285</v>
      </c>
      <c r="D572" t="s">
        <v>588</v>
      </c>
      <c r="E572" t="s">
        <v>358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354</v>
      </c>
    </row>
    <row r="573" spans="1:38" x14ac:dyDescent="0.25">
      <c r="A573" t="s">
        <v>391</v>
      </c>
      <c r="B573">
        <v>567</v>
      </c>
      <c r="C573" t="s">
        <v>91</v>
      </c>
      <c r="D573" t="s">
        <v>92</v>
      </c>
      <c r="E573" t="s">
        <v>386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361</v>
      </c>
    </row>
    <row r="574" spans="1:38" x14ac:dyDescent="0.25">
      <c r="A574" t="s">
        <v>391</v>
      </c>
      <c r="B574">
        <v>568</v>
      </c>
      <c r="C574" t="s">
        <v>215</v>
      </c>
      <c r="D574" t="s">
        <v>216</v>
      </c>
      <c r="E574" t="s">
        <v>385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353</v>
      </c>
    </row>
    <row r="575" spans="1:38" x14ac:dyDescent="0.25">
      <c r="A575" t="s">
        <v>391</v>
      </c>
      <c r="B575">
        <v>498</v>
      </c>
      <c r="C575" t="s">
        <v>328</v>
      </c>
      <c r="D575" t="s">
        <v>280</v>
      </c>
      <c r="E575" t="s">
        <v>370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694</v>
      </c>
    </row>
    <row r="576" spans="1:38" x14ac:dyDescent="0.25">
      <c r="A576" t="s">
        <v>391</v>
      </c>
      <c r="B576">
        <v>570</v>
      </c>
      <c r="C576" t="s">
        <v>482</v>
      </c>
      <c r="D576" t="s">
        <v>114</v>
      </c>
      <c r="E576" t="s">
        <v>373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337</v>
      </c>
    </row>
    <row r="577" spans="1:38" x14ac:dyDescent="0.25">
      <c r="A577" t="s">
        <v>391</v>
      </c>
      <c r="B577">
        <v>571</v>
      </c>
      <c r="C577" t="s">
        <v>721</v>
      </c>
      <c r="D577" t="s">
        <v>212</v>
      </c>
      <c r="E577" t="s">
        <v>439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338</v>
      </c>
    </row>
    <row r="578" spans="1:38" x14ac:dyDescent="0.25">
      <c r="A578" t="s">
        <v>391</v>
      </c>
      <c r="B578">
        <v>572</v>
      </c>
      <c r="C578" t="s">
        <v>40</v>
      </c>
      <c r="D578" t="s">
        <v>41</v>
      </c>
      <c r="E578" t="s">
        <v>386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339</v>
      </c>
    </row>
    <row r="579" spans="1:38" x14ac:dyDescent="0.25">
      <c r="A579" t="s">
        <v>391</v>
      </c>
      <c r="B579">
        <v>573</v>
      </c>
      <c r="C579" t="s">
        <v>653</v>
      </c>
      <c r="D579" t="s">
        <v>659</v>
      </c>
      <c r="E579" t="s">
        <v>362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340</v>
      </c>
    </row>
    <row r="580" spans="1:38" x14ac:dyDescent="0.25">
      <c r="A580" t="s">
        <v>391</v>
      </c>
      <c r="B580">
        <v>574</v>
      </c>
      <c r="C580" t="s">
        <v>725</v>
      </c>
      <c r="D580" t="s">
        <v>726</v>
      </c>
      <c r="E580" t="s">
        <v>362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341</v>
      </c>
    </row>
    <row r="581" spans="1:38" x14ac:dyDescent="0.25">
      <c r="A581" t="s">
        <v>391</v>
      </c>
      <c r="B581">
        <v>575</v>
      </c>
      <c r="C581" t="s">
        <v>727</v>
      </c>
      <c r="D581" t="s">
        <v>728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342</v>
      </c>
    </row>
    <row r="582" spans="1:38" x14ac:dyDescent="0.25">
      <c r="A582" t="s">
        <v>391</v>
      </c>
      <c r="B582">
        <v>576</v>
      </c>
      <c r="C582" t="s">
        <v>453</v>
      </c>
      <c r="D582" t="s">
        <v>294</v>
      </c>
      <c r="E582" t="s">
        <v>368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344</v>
      </c>
    </row>
    <row r="583" spans="1:38" x14ac:dyDescent="0.25">
      <c r="A583" t="s">
        <v>391</v>
      </c>
      <c r="B583">
        <v>577</v>
      </c>
      <c r="C583" t="s">
        <v>730</v>
      </c>
      <c r="D583" t="s">
        <v>79</v>
      </c>
      <c r="E583" t="s">
        <v>362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351</v>
      </c>
    </row>
    <row r="584" spans="1:38" x14ac:dyDescent="0.25">
      <c r="A584" t="s">
        <v>392</v>
      </c>
      <c r="B584">
        <v>578</v>
      </c>
      <c r="C584" t="s">
        <v>478</v>
      </c>
      <c r="D584" t="s">
        <v>492</v>
      </c>
      <c r="E584" t="s">
        <v>367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345</v>
      </c>
    </row>
    <row r="585" spans="1:38" x14ac:dyDescent="0.25">
      <c r="A585" t="s">
        <v>391</v>
      </c>
      <c r="B585">
        <v>579</v>
      </c>
      <c r="C585" t="s">
        <v>251</v>
      </c>
      <c r="D585" t="s">
        <v>252</v>
      </c>
      <c r="E585" t="s">
        <v>368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346</v>
      </c>
    </row>
    <row r="586" spans="1:38" x14ac:dyDescent="0.25">
      <c r="A586" t="s">
        <v>392</v>
      </c>
      <c r="B586">
        <v>580</v>
      </c>
      <c r="C586" t="s">
        <v>182</v>
      </c>
      <c r="D586" t="s">
        <v>415</v>
      </c>
      <c r="E586" t="s">
        <v>387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347</v>
      </c>
    </row>
    <row r="587" spans="1:38" x14ac:dyDescent="0.25">
      <c r="A587" t="s">
        <v>392</v>
      </c>
      <c r="B587">
        <v>581</v>
      </c>
      <c r="C587" t="s">
        <v>794</v>
      </c>
      <c r="D587" t="s">
        <v>795</v>
      </c>
      <c r="E587" t="s">
        <v>380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348</v>
      </c>
    </row>
    <row r="588" spans="1:38" x14ac:dyDescent="0.25">
      <c r="A588" t="s">
        <v>391</v>
      </c>
      <c r="B588">
        <v>582</v>
      </c>
      <c r="C588" t="s">
        <v>15</v>
      </c>
      <c r="D588" t="s">
        <v>76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349</v>
      </c>
    </row>
    <row r="589" spans="1:38" x14ac:dyDescent="0.25">
      <c r="A589" t="s">
        <v>392</v>
      </c>
      <c r="B589">
        <v>583</v>
      </c>
      <c r="C589" t="s">
        <v>266</v>
      </c>
      <c r="D589" t="s">
        <v>428</v>
      </c>
      <c r="E589" t="s">
        <v>362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350</v>
      </c>
    </row>
    <row r="590" spans="1:38" x14ac:dyDescent="0.25">
      <c r="A590" t="s">
        <v>391</v>
      </c>
      <c r="B590">
        <v>584</v>
      </c>
      <c r="C590" t="s">
        <v>507</v>
      </c>
      <c r="D590" t="s">
        <v>194</v>
      </c>
      <c r="E590" t="s">
        <v>359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300</v>
      </c>
    </row>
    <row r="591" spans="1:38" x14ac:dyDescent="0.25">
      <c r="A591" t="s">
        <v>391</v>
      </c>
      <c r="B591">
        <v>585</v>
      </c>
      <c r="C591" t="s">
        <v>123</v>
      </c>
      <c r="D591" t="s">
        <v>50</v>
      </c>
      <c r="E591" t="s">
        <v>357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334</v>
      </c>
    </row>
    <row r="592" spans="1:38" x14ac:dyDescent="0.25">
      <c r="A592" t="s">
        <v>391</v>
      </c>
      <c r="B592">
        <v>586</v>
      </c>
      <c r="C592" t="s">
        <v>528</v>
      </c>
      <c r="D592" t="s">
        <v>731</v>
      </c>
      <c r="E592" t="s">
        <v>374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298</v>
      </c>
    </row>
    <row r="593" spans="1:38" x14ac:dyDescent="0.25">
      <c r="A593" t="s">
        <v>392</v>
      </c>
      <c r="B593">
        <v>587</v>
      </c>
      <c r="C593" t="s">
        <v>302</v>
      </c>
      <c r="D593" t="s">
        <v>303</v>
      </c>
      <c r="E593" t="s">
        <v>417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266</v>
      </c>
    </row>
    <row r="594" spans="1:38" x14ac:dyDescent="0.25">
      <c r="A594" t="s">
        <v>392</v>
      </c>
      <c r="B594">
        <v>588</v>
      </c>
      <c r="C594" t="s">
        <v>334</v>
      </c>
      <c r="D594" t="s">
        <v>589</v>
      </c>
      <c r="E594" t="s">
        <v>358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1</v>
      </c>
      <c r="AJ594">
        <v>0</v>
      </c>
      <c r="AK594">
        <v>0</v>
      </c>
      <c r="AL594">
        <v>247</v>
      </c>
    </row>
    <row r="595" spans="1:38" x14ac:dyDescent="0.25">
      <c r="A595" t="s">
        <v>391</v>
      </c>
      <c r="B595">
        <v>589</v>
      </c>
      <c r="C595" t="s">
        <v>618</v>
      </c>
      <c r="D595" t="s">
        <v>207</v>
      </c>
      <c r="E595" t="s">
        <v>619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248</v>
      </c>
    </row>
    <row r="596" spans="1:38" x14ac:dyDescent="0.25">
      <c r="A596" t="s">
        <v>391</v>
      </c>
      <c r="B596">
        <v>590</v>
      </c>
      <c r="C596" t="s">
        <v>520</v>
      </c>
      <c r="D596" t="s">
        <v>172</v>
      </c>
      <c r="E596" t="s">
        <v>367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249</v>
      </c>
    </row>
    <row r="597" spans="1:38" x14ac:dyDescent="0.25">
      <c r="A597" t="s">
        <v>391</v>
      </c>
      <c r="B597">
        <v>591</v>
      </c>
      <c r="C597" t="s">
        <v>152</v>
      </c>
      <c r="D597" t="s">
        <v>50</v>
      </c>
      <c r="E597" t="s">
        <v>357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250</v>
      </c>
    </row>
    <row r="598" spans="1:38" x14ac:dyDescent="0.25">
      <c r="A598" t="s">
        <v>392</v>
      </c>
      <c r="B598">
        <v>592</v>
      </c>
      <c r="C598" t="s">
        <v>189</v>
      </c>
      <c r="D598" t="s">
        <v>190</v>
      </c>
      <c r="E598" t="s">
        <v>443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251</v>
      </c>
    </row>
    <row r="599" spans="1:38" x14ac:dyDescent="0.25">
      <c r="A599" t="s">
        <v>391</v>
      </c>
      <c r="B599">
        <v>593</v>
      </c>
      <c r="C599" t="s">
        <v>80</v>
      </c>
      <c r="D599" t="s">
        <v>108</v>
      </c>
      <c r="E599" t="s">
        <v>362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252</v>
      </c>
    </row>
    <row r="600" spans="1:38" x14ac:dyDescent="0.25">
      <c r="A600" t="s">
        <v>711</v>
      </c>
      <c r="B600">
        <v>594</v>
      </c>
      <c r="C600" t="s">
        <v>882</v>
      </c>
      <c r="D600" t="s">
        <v>883</v>
      </c>
      <c r="E600" t="s">
        <v>368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254</v>
      </c>
    </row>
    <row r="601" spans="1:38" x14ac:dyDescent="0.25">
      <c r="A601" t="s">
        <v>391</v>
      </c>
      <c r="B601">
        <v>595</v>
      </c>
      <c r="C601" t="s">
        <v>186</v>
      </c>
      <c r="D601" t="s">
        <v>195</v>
      </c>
      <c r="E601" t="s">
        <v>417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261</v>
      </c>
    </row>
    <row r="602" spans="1:38" x14ac:dyDescent="0.25">
      <c r="A602" t="s">
        <v>391</v>
      </c>
      <c r="B602">
        <v>596</v>
      </c>
      <c r="C602" t="s">
        <v>150</v>
      </c>
      <c r="D602" t="s">
        <v>137</v>
      </c>
      <c r="E602" t="s">
        <v>357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255</v>
      </c>
    </row>
    <row r="603" spans="1:38" x14ac:dyDescent="0.25">
      <c r="A603" t="s">
        <v>391</v>
      </c>
      <c r="B603">
        <v>597</v>
      </c>
      <c r="C603" t="s">
        <v>420</v>
      </c>
      <c r="D603" t="s">
        <v>166</v>
      </c>
      <c r="E603" t="s">
        <v>362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256</v>
      </c>
    </row>
    <row r="604" spans="1:38" x14ac:dyDescent="0.25">
      <c r="A604" t="s">
        <v>391</v>
      </c>
      <c r="B604">
        <v>598</v>
      </c>
      <c r="C604" t="s">
        <v>33</v>
      </c>
      <c r="D604" t="s">
        <v>34</v>
      </c>
      <c r="E604" t="s">
        <v>357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257</v>
      </c>
    </row>
    <row r="605" spans="1:38" x14ac:dyDescent="0.25">
      <c r="A605" t="s">
        <v>391</v>
      </c>
      <c r="B605">
        <v>599</v>
      </c>
      <c r="C605" t="s">
        <v>655</v>
      </c>
      <c r="D605" t="s">
        <v>144</v>
      </c>
      <c r="E605" t="s">
        <v>364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258</v>
      </c>
    </row>
    <row r="606" spans="1:38" x14ac:dyDescent="0.25">
      <c r="A606" t="s">
        <v>391</v>
      </c>
      <c r="B606">
        <v>600</v>
      </c>
      <c r="C606" t="s">
        <v>559</v>
      </c>
      <c r="D606" t="s">
        <v>232</v>
      </c>
      <c r="E606" t="s">
        <v>363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259</v>
      </c>
    </row>
    <row r="607" spans="1:38" x14ac:dyDescent="0.25">
      <c r="A607" t="s">
        <v>391</v>
      </c>
      <c r="B607">
        <v>601</v>
      </c>
      <c r="C607" t="s">
        <v>468</v>
      </c>
      <c r="D607" t="s">
        <v>278</v>
      </c>
      <c r="E607" t="s">
        <v>367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245</v>
      </c>
    </row>
    <row r="608" spans="1:38" x14ac:dyDescent="0.25">
      <c r="A608" t="s">
        <v>392</v>
      </c>
      <c r="B608">
        <v>602</v>
      </c>
      <c r="C608" t="s">
        <v>506</v>
      </c>
      <c r="D608" t="s">
        <v>303</v>
      </c>
      <c r="E608" t="s">
        <v>375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246</v>
      </c>
    </row>
    <row r="609" spans="1:38" x14ac:dyDescent="0.25">
      <c r="A609" t="s">
        <v>391</v>
      </c>
      <c r="B609">
        <v>603</v>
      </c>
      <c r="C609" t="s">
        <v>104</v>
      </c>
      <c r="D609" t="s">
        <v>108</v>
      </c>
      <c r="E609" t="s">
        <v>364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253</v>
      </c>
    </row>
    <row r="610" spans="1:38" x14ac:dyDescent="0.25">
      <c r="A610" t="s">
        <v>391</v>
      </c>
      <c r="B610">
        <v>604</v>
      </c>
      <c r="C610" t="s">
        <v>657</v>
      </c>
      <c r="D610" t="s">
        <v>213</v>
      </c>
      <c r="E610" t="s">
        <v>367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244</v>
      </c>
    </row>
    <row r="611" spans="1:38" x14ac:dyDescent="0.25">
      <c r="A611" t="s">
        <v>392</v>
      </c>
      <c r="B611">
        <v>605</v>
      </c>
      <c r="C611" t="s">
        <v>329</v>
      </c>
      <c r="D611" t="s">
        <v>193</v>
      </c>
      <c r="E611" t="s">
        <v>373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238</v>
      </c>
    </row>
    <row r="612" spans="1:38" x14ac:dyDescent="0.25">
      <c r="A612" t="s">
        <v>391</v>
      </c>
      <c r="B612">
        <v>606</v>
      </c>
      <c r="C612" t="s">
        <v>83</v>
      </c>
      <c r="D612" t="s">
        <v>84</v>
      </c>
      <c r="E612" t="s">
        <v>367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230</v>
      </c>
    </row>
    <row r="613" spans="1:38" x14ac:dyDescent="0.25">
      <c r="A613" t="s">
        <v>391</v>
      </c>
      <c r="B613">
        <v>607</v>
      </c>
      <c r="C613" t="s">
        <v>501</v>
      </c>
      <c r="D613" t="s">
        <v>230</v>
      </c>
      <c r="E613" t="s">
        <v>658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231</v>
      </c>
    </row>
    <row r="614" spans="1:38" x14ac:dyDescent="0.25">
      <c r="A614" t="s">
        <v>392</v>
      </c>
      <c r="B614">
        <v>608</v>
      </c>
      <c r="C614" t="s">
        <v>87</v>
      </c>
      <c r="D614" t="s">
        <v>202</v>
      </c>
      <c r="E614" t="s">
        <v>417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232</v>
      </c>
    </row>
    <row r="615" spans="1:38" x14ac:dyDescent="0.25">
      <c r="A615" t="s">
        <v>391</v>
      </c>
      <c r="B615">
        <v>609</v>
      </c>
      <c r="C615" t="s">
        <v>635</v>
      </c>
      <c r="D615" t="s">
        <v>636</v>
      </c>
      <c r="E615" t="s">
        <v>548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233</v>
      </c>
    </row>
    <row r="616" spans="1:38" x14ac:dyDescent="0.25">
      <c r="A616" t="s">
        <v>391</v>
      </c>
      <c r="B616">
        <v>610</v>
      </c>
      <c r="C616" t="s">
        <v>47</v>
      </c>
      <c r="D616" t="s">
        <v>48</v>
      </c>
      <c r="E616" t="s">
        <v>365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1</v>
      </c>
      <c r="AJ616">
        <v>0</v>
      </c>
      <c r="AK616">
        <v>0</v>
      </c>
      <c r="AL616">
        <v>234</v>
      </c>
    </row>
    <row r="617" spans="1:38" x14ac:dyDescent="0.25">
      <c r="A617" t="s">
        <v>392</v>
      </c>
      <c r="B617">
        <v>611</v>
      </c>
      <c r="C617" t="s">
        <v>196</v>
      </c>
      <c r="D617" t="s">
        <v>197</v>
      </c>
      <c r="E617" t="s">
        <v>357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235</v>
      </c>
    </row>
    <row r="618" spans="1:38" x14ac:dyDescent="0.25">
      <c r="A618" t="s">
        <v>391</v>
      </c>
      <c r="B618">
        <v>612</v>
      </c>
      <c r="C618" t="s">
        <v>154</v>
      </c>
      <c r="D618" t="s">
        <v>25</v>
      </c>
      <c r="E618" t="s">
        <v>358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243</v>
      </c>
    </row>
    <row r="619" spans="1:38" x14ac:dyDescent="0.25">
      <c r="A619" t="s">
        <v>391</v>
      </c>
      <c r="B619">
        <v>613</v>
      </c>
      <c r="C619" t="s">
        <v>257</v>
      </c>
      <c r="D619" t="s">
        <v>258</v>
      </c>
      <c r="E619" t="s">
        <v>367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237</v>
      </c>
    </row>
    <row r="620" spans="1:38" x14ac:dyDescent="0.25">
      <c r="A620" t="s">
        <v>391</v>
      </c>
      <c r="B620">
        <v>614</v>
      </c>
      <c r="C620" t="s">
        <v>149</v>
      </c>
      <c r="D620" t="s">
        <v>62</v>
      </c>
      <c r="E620" t="s">
        <v>367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236</v>
      </c>
    </row>
    <row r="621" spans="1:38" x14ac:dyDescent="0.25">
      <c r="A621" t="s">
        <v>391</v>
      </c>
      <c r="B621">
        <v>615</v>
      </c>
      <c r="C621" t="s">
        <v>1317</v>
      </c>
      <c r="D621" t="s">
        <v>43</v>
      </c>
      <c r="E621" t="s">
        <v>363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239</v>
      </c>
    </row>
    <row r="622" spans="1:38" x14ac:dyDescent="0.25">
      <c r="A622" t="s">
        <v>391</v>
      </c>
      <c r="B622">
        <v>616</v>
      </c>
      <c r="C622" t="s">
        <v>1083</v>
      </c>
      <c r="D622" t="s">
        <v>1084</v>
      </c>
      <c r="E622" t="s">
        <v>367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240</v>
      </c>
    </row>
    <row r="623" spans="1:38" x14ac:dyDescent="0.25">
      <c r="A623" t="s">
        <v>391</v>
      </c>
      <c r="B623">
        <v>617</v>
      </c>
      <c r="C623" t="s">
        <v>89</v>
      </c>
      <c r="D623" t="s">
        <v>764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241</v>
      </c>
    </row>
    <row r="624" spans="1:38" x14ac:dyDescent="0.25">
      <c r="A624" t="s">
        <v>392</v>
      </c>
      <c r="B624">
        <v>618</v>
      </c>
      <c r="C624" t="s">
        <v>652</v>
      </c>
      <c r="D624" t="s">
        <v>671</v>
      </c>
      <c r="E624" t="s">
        <v>1147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242</v>
      </c>
    </row>
    <row r="625" spans="1:38" x14ac:dyDescent="0.25">
      <c r="A625" t="s">
        <v>392</v>
      </c>
      <c r="B625">
        <v>619</v>
      </c>
      <c r="C625" t="s">
        <v>806</v>
      </c>
      <c r="D625" t="s">
        <v>807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260</v>
      </c>
    </row>
    <row r="626" spans="1:38" x14ac:dyDescent="0.25">
      <c r="A626" t="s">
        <v>392</v>
      </c>
      <c r="B626">
        <v>620</v>
      </c>
      <c r="C626" t="s">
        <v>1148</v>
      </c>
      <c r="D626" t="s">
        <v>456</v>
      </c>
      <c r="E626" t="s">
        <v>363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262</v>
      </c>
    </row>
    <row r="627" spans="1:38" x14ac:dyDescent="0.25">
      <c r="A627" t="s">
        <v>391</v>
      </c>
      <c r="B627">
        <v>621</v>
      </c>
      <c r="C627" t="s">
        <v>1149</v>
      </c>
      <c r="D627" t="s">
        <v>35</v>
      </c>
      <c r="E627" t="s">
        <v>363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280</v>
      </c>
    </row>
    <row r="628" spans="1:38" x14ac:dyDescent="0.25">
      <c r="A628" t="s">
        <v>391</v>
      </c>
      <c r="B628">
        <v>622</v>
      </c>
      <c r="C628" t="s">
        <v>808</v>
      </c>
      <c r="D628" t="s">
        <v>809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264</v>
      </c>
    </row>
    <row r="629" spans="1:38" x14ac:dyDescent="0.25">
      <c r="A629" t="s">
        <v>391</v>
      </c>
      <c r="B629">
        <v>623</v>
      </c>
      <c r="C629" t="s">
        <v>722</v>
      </c>
      <c r="D629" t="s">
        <v>810</v>
      </c>
      <c r="E629" t="s">
        <v>811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283</v>
      </c>
    </row>
    <row r="630" spans="1:38" x14ac:dyDescent="0.25">
      <c r="A630" t="s">
        <v>391</v>
      </c>
      <c r="B630">
        <v>624</v>
      </c>
      <c r="C630" t="s">
        <v>532</v>
      </c>
      <c r="D630" t="s">
        <v>77</v>
      </c>
      <c r="E630" t="s">
        <v>364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284</v>
      </c>
    </row>
    <row r="631" spans="1:38" x14ac:dyDescent="0.25">
      <c r="A631" t="s">
        <v>391</v>
      </c>
      <c r="B631">
        <v>625</v>
      </c>
      <c r="C631" t="s">
        <v>523</v>
      </c>
      <c r="D631" t="s">
        <v>184</v>
      </c>
      <c r="E631" t="s">
        <v>705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285</v>
      </c>
    </row>
    <row r="632" spans="1:38" x14ac:dyDescent="0.25">
      <c r="A632" t="s">
        <v>392</v>
      </c>
      <c r="B632">
        <v>626</v>
      </c>
      <c r="C632" t="s">
        <v>812</v>
      </c>
      <c r="D632" t="s">
        <v>275</v>
      </c>
      <c r="E632" t="s">
        <v>813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286</v>
      </c>
    </row>
    <row r="633" spans="1:38" x14ac:dyDescent="0.25">
      <c r="A633" t="s">
        <v>392</v>
      </c>
      <c r="B633">
        <v>627</v>
      </c>
      <c r="C633" t="s">
        <v>1150</v>
      </c>
      <c r="D633" t="s">
        <v>275</v>
      </c>
      <c r="E633" t="s">
        <v>363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287</v>
      </c>
    </row>
    <row r="634" spans="1:38" x14ac:dyDescent="0.25">
      <c r="A634" t="s">
        <v>392</v>
      </c>
      <c r="B634">
        <v>628</v>
      </c>
      <c r="C634" t="s">
        <v>298</v>
      </c>
      <c r="D634" t="s">
        <v>299</v>
      </c>
      <c r="E634" t="s">
        <v>454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288</v>
      </c>
    </row>
    <row r="635" spans="1:38" x14ac:dyDescent="0.25">
      <c r="A635" t="s">
        <v>392</v>
      </c>
      <c r="B635">
        <v>629</v>
      </c>
      <c r="C635" t="s">
        <v>708</v>
      </c>
      <c r="D635" t="s">
        <v>1293</v>
      </c>
      <c r="E635" t="s">
        <v>383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290</v>
      </c>
    </row>
    <row r="636" spans="1:38" x14ac:dyDescent="0.25">
      <c r="A636" t="s">
        <v>391</v>
      </c>
      <c r="B636">
        <v>630</v>
      </c>
      <c r="C636" t="s">
        <v>1151</v>
      </c>
      <c r="D636" t="s">
        <v>1152</v>
      </c>
      <c r="E636" t="s">
        <v>1153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297</v>
      </c>
    </row>
    <row r="637" spans="1:38" x14ac:dyDescent="0.25">
      <c r="A637" t="s">
        <v>392</v>
      </c>
      <c r="B637">
        <v>631</v>
      </c>
      <c r="C637" t="s">
        <v>1151</v>
      </c>
      <c r="D637" t="s">
        <v>556</v>
      </c>
      <c r="E637" t="s">
        <v>1153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291</v>
      </c>
    </row>
    <row r="638" spans="1:38" x14ac:dyDescent="0.25">
      <c r="A638" t="s">
        <v>392</v>
      </c>
      <c r="B638">
        <v>632</v>
      </c>
      <c r="C638" t="s">
        <v>20</v>
      </c>
      <c r="D638" t="s">
        <v>1154</v>
      </c>
      <c r="E638" t="s">
        <v>357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292</v>
      </c>
    </row>
    <row r="639" spans="1:38" x14ac:dyDescent="0.25">
      <c r="A639" t="s">
        <v>391</v>
      </c>
      <c r="B639">
        <v>633</v>
      </c>
      <c r="C639" t="s">
        <v>429</v>
      </c>
      <c r="D639" t="s">
        <v>56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293</v>
      </c>
    </row>
    <row r="640" spans="1:38" x14ac:dyDescent="0.25">
      <c r="A640" t="s">
        <v>391</v>
      </c>
      <c r="B640">
        <v>635</v>
      </c>
      <c r="C640" t="s">
        <v>698</v>
      </c>
      <c r="D640" t="s">
        <v>194</v>
      </c>
      <c r="E640" t="s">
        <v>357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295</v>
      </c>
    </row>
    <row r="641" spans="1:38" x14ac:dyDescent="0.25">
      <c r="A641" t="s">
        <v>392</v>
      </c>
      <c r="B641">
        <v>634</v>
      </c>
      <c r="C641" t="s">
        <v>698</v>
      </c>
      <c r="D641" t="s">
        <v>700</v>
      </c>
      <c r="E641" t="s">
        <v>357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294</v>
      </c>
    </row>
    <row r="642" spans="1:38" x14ac:dyDescent="0.25">
      <c r="A642" t="s">
        <v>391</v>
      </c>
      <c r="B642">
        <v>636</v>
      </c>
      <c r="C642" t="s">
        <v>1155</v>
      </c>
      <c r="D642" t="s">
        <v>1156</v>
      </c>
      <c r="E642" t="s">
        <v>577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296</v>
      </c>
    </row>
    <row r="643" spans="1:38" x14ac:dyDescent="0.25">
      <c r="A643" t="s">
        <v>392</v>
      </c>
      <c r="B643">
        <v>637</v>
      </c>
      <c r="C643" t="s">
        <v>804</v>
      </c>
      <c r="D643" t="s">
        <v>805</v>
      </c>
      <c r="E643" t="s">
        <v>717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282</v>
      </c>
    </row>
    <row r="644" spans="1:38" x14ac:dyDescent="0.25">
      <c r="A644" t="s">
        <v>392</v>
      </c>
      <c r="B644">
        <v>638</v>
      </c>
      <c r="C644" t="s">
        <v>1083</v>
      </c>
      <c r="D644" t="s">
        <v>238</v>
      </c>
      <c r="E644" t="s">
        <v>367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289</v>
      </c>
    </row>
    <row r="645" spans="1:38" x14ac:dyDescent="0.25">
      <c r="A645" t="s">
        <v>391</v>
      </c>
      <c r="B645">
        <v>639</v>
      </c>
      <c r="C645" t="s">
        <v>1146</v>
      </c>
      <c r="D645" t="s">
        <v>505</v>
      </c>
      <c r="E645" t="s">
        <v>605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281</v>
      </c>
    </row>
    <row r="646" spans="1:38" x14ac:dyDescent="0.25">
      <c r="A646" t="s">
        <v>391</v>
      </c>
      <c r="B646">
        <v>640</v>
      </c>
      <c r="C646" t="s">
        <v>42</v>
      </c>
      <c r="D646" t="s">
        <v>43</v>
      </c>
      <c r="E646" t="s">
        <v>358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271</v>
      </c>
    </row>
    <row r="647" spans="1:38" x14ac:dyDescent="0.25">
      <c r="A647" t="s">
        <v>391</v>
      </c>
      <c r="B647">
        <v>641</v>
      </c>
      <c r="C647" t="s">
        <v>247</v>
      </c>
      <c r="D647" t="s">
        <v>1134</v>
      </c>
      <c r="E647" t="s">
        <v>363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265</v>
      </c>
    </row>
    <row r="648" spans="1:38" x14ac:dyDescent="0.25">
      <c r="A648" t="s">
        <v>391</v>
      </c>
      <c r="B648">
        <v>642</v>
      </c>
      <c r="C648" t="s">
        <v>203</v>
      </c>
      <c r="D648" t="s">
        <v>799</v>
      </c>
      <c r="E648" t="s">
        <v>362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263</v>
      </c>
    </row>
    <row r="649" spans="1:38" x14ac:dyDescent="0.25">
      <c r="A649" t="s">
        <v>391</v>
      </c>
      <c r="B649">
        <v>643</v>
      </c>
      <c r="C649" t="s">
        <v>800</v>
      </c>
      <c r="D649" t="s">
        <v>35</v>
      </c>
      <c r="E649" t="s">
        <v>362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267</v>
      </c>
    </row>
    <row r="650" spans="1:38" x14ac:dyDescent="0.25">
      <c r="A650" t="s">
        <v>392</v>
      </c>
      <c r="B650">
        <v>644</v>
      </c>
      <c r="C650" t="s">
        <v>211</v>
      </c>
      <c r="D650" t="s">
        <v>693</v>
      </c>
      <c r="E650" t="s">
        <v>367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268</v>
      </c>
    </row>
    <row r="651" spans="1:38" x14ac:dyDescent="0.25">
      <c r="A651" t="s">
        <v>711</v>
      </c>
      <c r="B651">
        <v>645</v>
      </c>
      <c r="C651" t="s">
        <v>1135</v>
      </c>
      <c r="D651" t="s">
        <v>1136</v>
      </c>
      <c r="E651" t="s">
        <v>1137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269</v>
      </c>
    </row>
    <row r="652" spans="1:38" x14ac:dyDescent="0.25">
      <c r="A652" t="s">
        <v>392</v>
      </c>
      <c r="B652">
        <v>646</v>
      </c>
      <c r="C652" t="s">
        <v>508</v>
      </c>
      <c r="D652" t="s">
        <v>1138</v>
      </c>
      <c r="E652" t="s">
        <v>360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270</v>
      </c>
    </row>
    <row r="653" spans="1:38" x14ac:dyDescent="0.25">
      <c r="A653" t="s">
        <v>392</v>
      </c>
      <c r="B653">
        <v>647</v>
      </c>
      <c r="C653" t="s">
        <v>1139</v>
      </c>
      <c r="D653" t="s">
        <v>1140</v>
      </c>
      <c r="E653" t="s">
        <v>367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272</v>
      </c>
    </row>
    <row r="654" spans="1:38" x14ac:dyDescent="0.25">
      <c r="A654" t="s">
        <v>391</v>
      </c>
      <c r="B654">
        <v>648</v>
      </c>
      <c r="C654" t="s">
        <v>215</v>
      </c>
      <c r="D654" t="s">
        <v>599</v>
      </c>
      <c r="E654" t="s">
        <v>600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279</v>
      </c>
    </row>
    <row r="655" spans="1:38" x14ac:dyDescent="0.25">
      <c r="A655" t="s">
        <v>392</v>
      </c>
      <c r="B655">
        <v>650</v>
      </c>
      <c r="C655" t="s">
        <v>669</v>
      </c>
      <c r="D655" t="s">
        <v>1141</v>
      </c>
      <c r="E655" t="s">
        <v>367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274</v>
      </c>
    </row>
    <row r="656" spans="1:38" x14ac:dyDescent="0.25">
      <c r="A656" t="s">
        <v>392</v>
      </c>
      <c r="B656">
        <v>649</v>
      </c>
      <c r="C656" t="s">
        <v>669</v>
      </c>
      <c r="D656" t="s">
        <v>1142</v>
      </c>
      <c r="E656" t="s">
        <v>376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273</v>
      </c>
    </row>
    <row r="657" spans="1:38" x14ac:dyDescent="0.25">
      <c r="A657" t="s">
        <v>391</v>
      </c>
      <c r="B657">
        <v>653</v>
      </c>
      <c r="C657" t="s">
        <v>516</v>
      </c>
      <c r="D657" t="s">
        <v>517</v>
      </c>
      <c r="E657" t="s">
        <v>360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277</v>
      </c>
    </row>
    <row r="658" spans="1:38" x14ac:dyDescent="0.25">
      <c r="A658" t="s">
        <v>391</v>
      </c>
      <c r="B658">
        <v>652</v>
      </c>
      <c r="C658" t="s">
        <v>1143</v>
      </c>
      <c r="D658" t="s">
        <v>444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276</v>
      </c>
    </row>
    <row r="659" spans="1:38" x14ac:dyDescent="0.25">
      <c r="A659" t="s">
        <v>391</v>
      </c>
      <c r="B659">
        <v>651</v>
      </c>
      <c r="C659" t="s">
        <v>543</v>
      </c>
      <c r="D659" t="s">
        <v>137</v>
      </c>
      <c r="E659" t="s">
        <v>369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275</v>
      </c>
    </row>
    <row r="660" spans="1:38" x14ac:dyDescent="0.25">
      <c r="A660" t="s">
        <v>391</v>
      </c>
      <c r="B660">
        <v>654</v>
      </c>
      <c r="C660" t="s">
        <v>304</v>
      </c>
      <c r="D660" t="s">
        <v>613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278</v>
      </c>
    </row>
    <row r="661" spans="1:38" x14ac:dyDescent="0.25">
      <c r="A661" t="s">
        <v>392</v>
      </c>
      <c r="B661">
        <v>655</v>
      </c>
      <c r="C661" t="s">
        <v>534</v>
      </c>
      <c r="D661" t="s">
        <v>535</v>
      </c>
      <c r="E661" t="s">
        <v>367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367</v>
      </c>
    </row>
    <row r="662" spans="1:38" x14ac:dyDescent="0.25">
      <c r="A662" t="s">
        <v>391</v>
      </c>
      <c r="B662">
        <v>656</v>
      </c>
      <c r="C662" t="s">
        <v>735</v>
      </c>
      <c r="D662" t="s">
        <v>801</v>
      </c>
      <c r="E662" t="s">
        <v>357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370</v>
      </c>
    </row>
    <row r="663" spans="1:38" x14ac:dyDescent="0.25">
      <c r="A663" t="s">
        <v>392</v>
      </c>
      <c r="B663">
        <v>657</v>
      </c>
      <c r="C663" t="s">
        <v>802</v>
      </c>
      <c r="D663" t="s">
        <v>296</v>
      </c>
      <c r="E663" t="s">
        <v>362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477</v>
      </c>
    </row>
    <row r="664" spans="1:38" x14ac:dyDescent="0.25">
      <c r="A664" t="s">
        <v>391</v>
      </c>
      <c r="B664">
        <v>658</v>
      </c>
      <c r="C664" t="s">
        <v>503</v>
      </c>
      <c r="D664" t="s">
        <v>151</v>
      </c>
      <c r="E664" t="s">
        <v>378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372</v>
      </c>
    </row>
    <row r="665" spans="1:38" x14ac:dyDescent="0.25">
      <c r="A665" t="s">
        <v>391</v>
      </c>
      <c r="B665">
        <v>659</v>
      </c>
      <c r="C665" t="s">
        <v>803</v>
      </c>
      <c r="D665" t="s">
        <v>280</v>
      </c>
      <c r="E665" t="s">
        <v>373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462</v>
      </c>
    </row>
    <row r="666" spans="1:38" x14ac:dyDescent="0.25">
      <c r="A666" t="s">
        <v>711</v>
      </c>
      <c r="B666">
        <v>660</v>
      </c>
      <c r="C666" t="s">
        <v>1144</v>
      </c>
      <c r="D666" t="s">
        <v>1145</v>
      </c>
      <c r="E666" t="s">
        <v>577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463</v>
      </c>
    </row>
    <row r="667" spans="1:38" x14ac:dyDescent="0.25">
      <c r="A667" t="s">
        <v>392</v>
      </c>
      <c r="B667">
        <v>661</v>
      </c>
      <c r="C667" t="s">
        <v>637</v>
      </c>
      <c r="D667" t="s">
        <v>638</v>
      </c>
      <c r="E667" t="s">
        <v>450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464</v>
      </c>
    </row>
    <row r="668" spans="1:38" x14ac:dyDescent="0.25">
      <c r="A668" t="s">
        <v>392</v>
      </c>
      <c r="B668">
        <v>662</v>
      </c>
      <c r="C668" t="s">
        <v>776</v>
      </c>
      <c r="D668" t="s">
        <v>529</v>
      </c>
      <c r="E668" t="s">
        <v>363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465</v>
      </c>
    </row>
    <row r="669" spans="1:38" x14ac:dyDescent="0.25">
      <c r="A669" t="s">
        <v>391</v>
      </c>
      <c r="B669">
        <v>663</v>
      </c>
      <c r="C669" t="s">
        <v>1159</v>
      </c>
      <c r="D669" t="s">
        <v>1160</v>
      </c>
      <c r="E669" t="s">
        <v>1161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466</v>
      </c>
    </row>
    <row r="670" spans="1:38" x14ac:dyDescent="0.25">
      <c r="A670" t="s">
        <v>391</v>
      </c>
      <c r="B670">
        <v>664</v>
      </c>
      <c r="C670" t="s">
        <v>572</v>
      </c>
      <c r="D670" t="s">
        <v>35</v>
      </c>
      <c r="E670" t="s">
        <v>368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467</v>
      </c>
    </row>
    <row r="671" spans="1:38" x14ac:dyDescent="0.25">
      <c r="A671" t="s">
        <v>391</v>
      </c>
      <c r="B671">
        <v>665</v>
      </c>
      <c r="C671" t="s">
        <v>828</v>
      </c>
      <c r="D671" t="s">
        <v>229</v>
      </c>
      <c r="E671" t="s">
        <v>372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469</v>
      </c>
    </row>
    <row r="672" spans="1:38" x14ac:dyDescent="0.25">
      <c r="A672" t="s">
        <v>391</v>
      </c>
      <c r="B672">
        <v>666</v>
      </c>
      <c r="C672" t="s">
        <v>1179</v>
      </c>
      <c r="D672" t="s">
        <v>1180</v>
      </c>
      <c r="E672" t="s">
        <v>386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476</v>
      </c>
    </row>
    <row r="673" spans="1:38" x14ac:dyDescent="0.25">
      <c r="A673" t="s">
        <v>392</v>
      </c>
      <c r="B673">
        <v>667</v>
      </c>
      <c r="C673" t="s">
        <v>648</v>
      </c>
      <c r="D673" t="s">
        <v>829</v>
      </c>
      <c r="E673" t="s">
        <v>376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470</v>
      </c>
    </row>
    <row r="674" spans="1:38" x14ac:dyDescent="0.25">
      <c r="A674" t="s">
        <v>391</v>
      </c>
      <c r="B674">
        <v>668</v>
      </c>
      <c r="C674" t="s">
        <v>830</v>
      </c>
      <c r="D674" t="s">
        <v>75</v>
      </c>
      <c r="E674" t="s">
        <v>362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471</v>
      </c>
    </row>
    <row r="675" spans="1:38" x14ac:dyDescent="0.25">
      <c r="A675" t="s">
        <v>391</v>
      </c>
      <c r="B675">
        <v>669</v>
      </c>
      <c r="C675" t="s">
        <v>808</v>
      </c>
      <c r="D675" t="s">
        <v>683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472</v>
      </c>
    </row>
    <row r="676" spans="1:38" x14ac:dyDescent="0.25">
      <c r="A676" t="s">
        <v>391</v>
      </c>
      <c r="B676">
        <v>670</v>
      </c>
      <c r="C676" t="s">
        <v>1294</v>
      </c>
      <c r="D676" t="s">
        <v>1295</v>
      </c>
      <c r="E676" t="s">
        <v>1296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473</v>
      </c>
    </row>
    <row r="677" spans="1:38" x14ac:dyDescent="0.25">
      <c r="A677" t="s">
        <v>392</v>
      </c>
      <c r="B677">
        <v>671</v>
      </c>
      <c r="C677" t="s">
        <v>833</v>
      </c>
      <c r="D677" t="s">
        <v>834</v>
      </c>
      <c r="E677" t="s">
        <v>417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474</v>
      </c>
    </row>
    <row r="678" spans="1:38" x14ac:dyDescent="0.25">
      <c r="A678" t="s">
        <v>391</v>
      </c>
      <c r="B678">
        <v>672</v>
      </c>
      <c r="C678" t="s">
        <v>1183</v>
      </c>
      <c r="D678" t="s">
        <v>1184</v>
      </c>
      <c r="E678" t="s">
        <v>363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475</v>
      </c>
    </row>
    <row r="679" spans="1:38" x14ac:dyDescent="0.25">
      <c r="A679" t="s">
        <v>391</v>
      </c>
      <c r="B679">
        <v>673</v>
      </c>
      <c r="C679" t="s">
        <v>835</v>
      </c>
      <c r="D679" t="s">
        <v>836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461</v>
      </c>
    </row>
    <row r="680" spans="1:38" x14ac:dyDescent="0.25">
      <c r="A680" t="s">
        <v>392</v>
      </c>
      <c r="B680">
        <v>674</v>
      </c>
      <c r="C680" t="s">
        <v>917</v>
      </c>
      <c r="D680" t="s">
        <v>1185</v>
      </c>
      <c r="E680" t="s">
        <v>367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468</v>
      </c>
    </row>
    <row r="681" spans="1:38" x14ac:dyDescent="0.25">
      <c r="A681" t="s">
        <v>391</v>
      </c>
      <c r="B681">
        <v>675</v>
      </c>
      <c r="C681" t="s">
        <v>1186</v>
      </c>
      <c r="D681" t="s">
        <v>25</v>
      </c>
      <c r="E681" t="s">
        <v>605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460</v>
      </c>
    </row>
    <row r="682" spans="1:38" x14ac:dyDescent="0.25">
      <c r="A682" t="s">
        <v>392</v>
      </c>
      <c r="B682">
        <v>676</v>
      </c>
      <c r="C682" t="s">
        <v>621</v>
      </c>
      <c r="D682" t="s">
        <v>560</v>
      </c>
      <c r="E682" t="s">
        <v>362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450</v>
      </c>
    </row>
    <row r="683" spans="1:38" x14ac:dyDescent="0.25">
      <c r="A683" t="s">
        <v>392</v>
      </c>
      <c r="B683">
        <v>677</v>
      </c>
      <c r="C683" t="s">
        <v>460</v>
      </c>
      <c r="D683" t="s">
        <v>531</v>
      </c>
      <c r="E683" t="s">
        <v>362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444</v>
      </c>
    </row>
    <row r="684" spans="1:38" x14ac:dyDescent="0.25">
      <c r="A684" t="s">
        <v>391</v>
      </c>
      <c r="B684">
        <v>678</v>
      </c>
      <c r="C684" t="s">
        <v>1189</v>
      </c>
      <c r="D684" t="s">
        <v>1190</v>
      </c>
      <c r="E684" t="s">
        <v>374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445</v>
      </c>
    </row>
    <row r="685" spans="1:38" x14ac:dyDescent="0.25">
      <c r="A685" t="s">
        <v>391</v>
      </c>
      <c r="B685">
        <v>679</v>
      </c>
      <c r="C685" t="s">
        <v>1189</v>
      </c>
      <c r="D685" t="s">
        <v>61</v>
      </c>
      <c r="E685" t="s">
        <v>374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446</v>
      </c>
    </row>
    <row r="686" spans="1:38" x14ac:dyDescent="0.25">
      <c r="A686" t="s">
        <v>392</v>
      </c>
      <c r="B686">
        <v>680</v>
      </c>
      <c r="C686" t="s">
        <v>1315</v>
      </c>
      <c r="D686" t="s">
        <v>1321</v>
      </c>
      <c r="E686" t="s">
        <v>383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447</v>
      </c>
    </row>
    <row r="687" spans="1:38" x14ac:dyDescent="0.25">
      <c r="A687" t="s">
        <v>391</v>
      </c>
      <c r="B687">
        <v>681</v>
      </c>
      <c r="C687" t="s">
        <v>837</v>
      </c>
      <c r="D687" t="s">
        <v>17</v>
      </c>
      <c r="E687" t="s">
        <v>364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448</v>
      </c>
    </row>
    <row r="688" spans="1:38" x14ac:dyDescent="0.25">
      <c r="A688" t="s">
        <v>391</v>
      </c>
      <c r="B688">
        <v>682</v>
      </c>
      <c r="C688" t="s">
        <v>1194</v>
      </c>
      <c r="D688" t="s">
        <v>1195</v>
      </c>
      <c r="E688" t="s">
        <v>605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449</v>
      </c>
    </row>
    <row r="689" spans="1:38" x14ac:dyDescent="0.25">
      <c r="A689" t="s">
        <v>391</v>
      </c>
      <c r="B689">
        <v>683</v>
      </c>
      <c r="C689" t="s">
        <v>614</v>
      </c>
      <c r="D689" t="s">
        <v>615</v>
      </c>
      <c r="E689" t="s">
        <v>616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451</v>
      </c>
    </row>
    <row r="690" spans="1:38" x14ac:dyDescent="0.25">
      <c r="A690" t="s">
        <v>392</v>
      </c>
      <c r="B690">
        <v>684</v>
      </c>
      <c r="C690" t="s">
        <v>1157</v>
      </c>
      <c r="D690" t="s">
        <v>1158</v>
      </c>
      <c r="E690" t="s">
        <v>417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458</v>
      </c>
    </row>
    <row r="691" spans="1:38" x14ac:dyDescent="0.25">
      <c r="A691" t="s">
        <v>391</v>
      </c>
      <c r="B691">
        <v>685</v>
      </c>
      <c r="C691" t="s">
        <v>825</v>
      </c>
      <c r="D691" t="s">
        <v>826</v>
      </c>
      <c r="E691" t="s">
        <v>827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452</v>
      </c>
    </row>
    <row r="692" spans="1:38" x14ac:dyDescent="0.25">
      <c r="A692" t="s">
        <v>392</v>
      </c>
      <c r="B692">
        <v>686</v>
      </c>
      <c r="C692" t="s">
        <v>301</v>
      </c>
      <c r="D692" t="s">
        <v>509</v>
      </c>
      <c r="E692" t="s">
        <v>660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453</v>
      </c>
    </row>
    <row r="693" spans="1:38" x14ac:dyDescent="0.25">
      <c r="A693" t="s">
        <v>391</v>
      </c>
      <c r="B693">
        <v>687</v>
      </c>
      <c r="C693" t="s">
        <v>1162</v>
      </c>
      <c r="D693" t="s">
        <v>229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454</v>
      </c>
    </row>
    <row r="694" spans="1:38" x14ac:dyDescent="0.25">
      <c r="A694" t="s">
        <v>391</v>
      </c>
      <c r="B694">
        <v>688</v>
      </c>
      <c r="C694" t="s">
        <v>1163</v>
      </c>
      <c r="D694" t="s">
        <v>1164</v>
      </c>
      <c r="E694" t="s">
        <v>417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455</v>
      </c>
    </row>
    <row r="695" spans="1:38" x14ac:dyDescent="0.25">
      <c r="A695" t="s">
        <v>711</v>
      </c>
      <c r="B695">
        <v>689</v>
      </c>
      <c r="C695" t="s">
        <v>818</v>
      </c>
      <c r="D695" t="s">
        <v>819</v>
      </c>
      <c r="E695" t="s">
        <v>367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456</v>
      </c>
    </row>
    <row r="696" spans="1:38" x14ac:dyDescent="0.25">
      <c r="A696" t="s">
        <v>391</v>
      </c>
      <c r="B696">
        <v>690</v>
      </c>
      <c r="C696" t="s">
        <v>127</v>
      </c>
      <c r="D696" t="s">
        <v>820</v>
      </c>
      <c r="E696" t="s">
        <v>798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457</v>
      </c>
    </row>
    <row r="697" spans="1:38" x14ac:dyDescent="0.25">
      <c r="A697" t="s">
        <v>391</v>
      </c>
      <c r="B697">
        <v>691</v>
      </c>
      <c r="C697" t="s">
        <v>1165</v>
      </c>
      <c r="D697" t="s">
        <v>1166</v>
      </c>
      <c r="E697" t="s">
        <v>363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459</v>
      </c>
    </row>
    <row r="698" spans="1:38" x14ac:dyDescent="0.25">
      <c r="A698" t="s">
        <v>391</v>
      </c>
      <c r="B698">
        <v>692</v>
      </c>
      <c r="C698" t="s">
        <v>675</v>
      </c>
      <c r="D698" t="s">
        <v>177</v>
      </c>
      <c r="E698" t="s">
        <v>676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478</v>
      </c>
    </row>
    <row r="699" spans="1:38" x14ac:dyDescent="0.25">
      <c r="A699" t="s">
        <v>391</v>
      </c>
      <c r="B699">
        <v>693</v>
      </c>
      <c r="C699" t="s">
        <v>610</v>
      </c>
      <c r="D699" t="s">
        <v>1167</v>
      </c>
      <c r="E699" t="s">
        <v>367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495</v>
      </c>
    </row>
    <row r="700" spans="1:38" x14ac:dyDescent="0.25">
      <c r="A700" t="s">
        <v>391</v>
      </c>
      <c r="B700">
        <v>694</v>
      </c>
      <c r="C700" t="s">
        <v>800</v>
      </c>
      <c r="D700" t="s">
        <v>821</v>
      </c>
      <c r="E700" t="s">
        <v>362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479</v>
      </c>
    </row>
    <row r="701" spans="1:38" x14ac:dyDescent="0.25">
      <c r="A701" t="s">
        <v>391</v>
      </c>
      <c r="B701">
        <v>695</v>
      </c>
      <c r="C701" t="s">
        <v>672</v>
      </c>
      <c r="D701" t="s">
        <v>518</v>
      </c>
      <c r="E701" t="s">
        <v>363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498</v>
      </c>
    </row>
    <row r="702" spans="1:38" x14ac:dyDescent="0.25">
      <c r="A702" t="s">
        <v>391</v>
      </c>
      <c r="B702">
        <v>696</v>
      </c>
      <c r="C702" t="s">
        <v>106</v>
      </c>
      <c r="D702" t="s">
        <v>1170</v>
      </c>
      <c r="E702" t="s">
        <v>363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499</v>
      </c>
    </row>
    <row r="703" spans="1:38" x14ac:dyDescent="0.25">
      <c r="A703" t="s">
        <v>392</v>
      </c>
      <c r="B703">
        <v>697</v>
      </c>
      <c r="C703" t="s">
        <v>1171</v>
      </c>
      <c r="D703" t="s">
        <v>1172</v>
      </c>
      <c r="E703" t="s">
        <v>363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500</v>
      </c>
    </row>
    <row r="704" spans="1:38" x14ac:dyDescent="0.25">
      <c r="A704" t="s">
        <v>391</v>
      </c>
      <c r="B704">
        <v>698</v>
      </c>
      <c r="C704" t="s">
        <v>127</v>
      </c>
      <c r="D704" t="s">
        <v>35</v>
      </c>
      <c r="E704" t="s">
        <v>1173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501</v>
      </c>
    </row>
    <row r="705" spans="1:38" x14ac:dyDescent="0.25">
      <c r="A705" t="s">
        <v>391</v>
      </c>
      <c r="B705">
        <v>699</v>
      </c>
      <c r="C705" t="s">
        <v>508</v>
      </c>
      <c r="D705" t="s">
        <v>325</v>
      </c>
      <c r="E705" t="s">
        <v>680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502</v>
      </c>
    </row>
    <row r="706" spans="1:38" x14ac:dyDescent="0.25">
      <c r="A706" t="s">
        <v>391</v>
      </c>
      <c r="B706">
        <v>396</v>
      </c>
      <c r="C706" t="s">
        <v>106</v>
      </c>
      <c r="D706" t="s">
        <v>24</v>
      </c>
      <c r="E706" t="s">
        <v>367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735</v>
      </c>
    </row>
    <row r="707" spans="1:38" x14ac:dyDescent="0.25">
      <c r="A707" t="s">
        <v>392</v>
      </c>
      <c r="B707">
        <v>701</v>
      </c>
      <c r="C707" t="s">
        <v>1174</v>
      </c>
      <c r="D707" t="s">
        <v>1175</v>
      </c>
      <c r="E707" t="s">
        <v>417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505</v>
      </c>
    </row>
    <row r="708" spans="1:38" x14ac:dyDescent="0.25">
      <c r="A708" t="s">
        <v>391</v>
      </c>
      <c r="B708">
        <v>702</v>
      </c>
      <c r="C708" t="s">
        <v>430</v>
      </c>
      <c r="D708" t="s">
        <v>431</v>
      </c>
      <c r="E708" t="s">
        <v>367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512</v>
      </c>
    </row>
    <row r="709" spans="1:38" x14ac:dyDescent="0.25">
      <c r="A709" t="s">
        <v>391</v>
      </c>
      <c r="B709">
        <v>703</v>
      </c>
      <c r="C709" t="s">
        <v>1176</v>
      </c>
      <c r="D709" t="s">
        <v>1177</v>
      </c>
      <c r="E709" t="s">
        <v>417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506</v>
      </c>
    </row>
    <row r="710" spans="1:38" x14ac:dyDescent="0.25">
      <c r="A710" t="s">
        <v>391</v>
      </c>
      <c r="B710">
        <v>704</v>
      </c>
      <c r="C710" t="s">
        <v>824</v>
      </c>
      <c r="D710" t="s">
        <v>554</v>
      </c>
      <c r="E710" t="s">
        <v>376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507</v>
      </c>
    </row>
    <row r="711" spans="1:38" x14ac:dyDescent="0.25">
      <c r="A711" t="s">
        <v>392</v>
      </c>
      <c r="B711">
        <v>705</v>
      </c>
      <c r="C711" t="s">
        <v>684</v>
      </c>
      <c r="D711" t="s">
        <v>685</v>
      </c>
      <c r="E711" t="s">
        <v>686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508</v>
      </c>
    </row>
    <row r="712" spans="1:38" x14ac:dyDescent="0.25">
      <c r="A712" t="s">
        <v>391</v>
      </c>
      <c r="B712">
        <v>706</v>
      </c>
      <c r="C712" t="s">
        <v>1178</v>
      </c>
      <c r="D712" t="s">
        <v>181</v>
      </c>
      <c r="E712" t="s">
        <v>374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509</v>
      </c>
    </row>
    <row r="713" spans="1:38" x14ac:dyDescent="0.25">
      <c r="A713" t="s">
        <v>392</v>
      </c>
      <c r="B713">
        <v>707</v>
      </c>
      <c r="C713" t="s">
        <v>156</v>
      </c>
      <c r="D713" t="s">
        <v>179</v>
      </c>
      <c r="E713" t="s">
        <v>357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510</v>
      </c>
    </row>
    <row r="714" spans="1:38" x14ac:dyDescent="0.25">
      <c r="A714" t="s">
        <v>391</v>
      </c>
      <c r="B714">
        <v>708</v>
      </c>
      <c r="C714" t="s">
        <v>260</v>
      </c>
      <c r="D714" t="s">
        <v>108</v>
      </c>
      <c r="E714" t="s">
        <v>549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511</v>
      </c>
    </row>
    <row r="715" spans="1:38" x14ac:dyDescent="0.25">
      <c r="A715" t="s">
        <v>391</v>
      </c>
      <c r="B715">
        <v>774</v>
      </c>
      <c r="C715" t="s">
        <v>1127</v>
      </c>
      <c r="D715" t="s">
        <v>1128</v>
      </c>
      <c r="E715" t="s">
        <v>368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434</v>
      </c>
    </row>
    <row r="716" spans="1:38" x14ac:dyDescent="0.25">
      <c r="A716" t="s">
        <v>391</v>
      </c>
      <c r="B716">
        <v>710</v>
      </c>
      <c r="C716" t="s">
        <v>1092</v>
      </c>
      <c r="D716" t="s">
        <v>166</v>
      </c>
      <c r="E716" t="s">
        <v>373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504</v>
      </c>
    </row>
    <row r="717" spans="1:38" x14ac:dyDescent="0.25">
      <c r="A717" t="s">
        <v>391</v>
      </c>
      <c r="B717">
        <v>711</v>
      </c>
      <c r="C717" t="s">
        <v>662</v>
      </c>
      <c r="D717" t="s">
        <v>663</v>
      </c>
      <c r="E717" t="s">
        <v>367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496</v>
      </c>
    </row>
    <row r="718" spans="1:38" x14ac:dyDescent="0.25">
      <c r="A718" t="s">
        <v>391</v>
      </c>
      <c r="B718">
        <v>712</v>
      </c>
      <c r="C718" t="s">
        <v>267</v>
      </c>
      <c r="D718" t="s">
        <v>27</v>
      </c>
      <c r="E718" t="s">
        <v>362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486</v>
      </c>
    </row>
    <row r="719" spans="1:38" x14ac:dyDescent="0.25">
      <c r="A719" t="s">
        <v>391</v>
      </c>
      <c r="B719">
        <v>713</v>
      </c>
      <c r="C719" t="s">
        <v>626</v>
      </c>
      <c r="D719" t="s">
        <v>59</v>
      </c>
      <c r="E719" t="s">
        <v>362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480</v>
      </c>
    </row>
    <row r="720" spans="1:38" x14ac:dyDescent="0.25">
      <c r="A720" t="s">
        <v>392</v>
      </c>
      <c r="B720">
        <v>714</v>
      </c>
      <c r="C720" t="s">
        <v>18</v>
      </c>
      <c r="D720" t="s">
        <v>227</v>
      </c>
      <c r="E720" t="s">
        <v>377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481</v>
      </c>
    </row>
    <row r="721" spans="1:38" x14ac:dyDescent="0.25">
      <c r="A721" t="s">
        <v>391</v>
      </c>
      <c r="B721">
        <v>715</v>
      </c>
      <c r="C721" t="s">
        <v>1043</v>
      </c>
      <c r="D721" t="s">
        <v>137</v>
      </c>
      <c r="E721" t="s">
        <v>367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482</v>
      </c>
    </row>
    <row r="722" spans="1:38" x14ac:dyDescent="0.25">
      <c r="A722" t="s">
        <v>391</v>
      </c>
      <c r="B722">
        <v>716</v>
      </c>
      <c r="C722" t="s">
        <v>1098</v>
      </c>
      <c r="D722" t="s">
        <v>205</v>
      </c>
      <c r="E722" t="s">
        <v>363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483</v>
      </c>
    </row>
    <row r="723" spans="1:38" x14ac:dyDescent="0.25">
      <c r="A723" t="s">
        <v>391</v>
      </c>
      <c r="B723">
        <v>718</v>
      </c>
      <c r="C723" t="s">
        <v>776</v>
      </c>
      <c r="D723" t="s">
        <v>777</v>
      </c>
      <c r="E723" t="s">
        <v>383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485</v>
      </c>
    </row>
    <row r="724" spans="1:38" x14ac:dyDescent="0.25">
      <c r="A724" t="s">
        <v>391</v>
      </c>
      <c r="B724">
        <v>717</v>
      </c>
      <c r="C724" t="s">
        <v>778</v>
      </c>
      <c r="D724" t="s">
        <v>779</v>
      </c>
      <c r="E724" t="s">
        <v>368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484</v>
      </c>
    </row>
    <row r="725" spans="1:38" x14ac:dyDescent="0.25">
      <c r="A725" t="s">
        <v>391</v>
      </c>
      <c r="B725">
        <v>719</v>
      </c>
      <c r="C725" t="s">
        <v>1062</v>
      </c>
      <c r="D725" t="s">
        <v>1100</v>
      </c>
      <c r="E725" t="s">
        <v>360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487</v>
      </c>
    </row>
    <row r="726" spans="1:38" x14ac:dyDescent="0.25">
      <c r="A726" t="s">
        <v>391</v>
      </c>
      <c r="B726">
        <v>720</v>
      </c>
      <c r="C726" t="s">
        <v>530</v>
      </c>
      <c r="D726" t="s">
        <v>25</v>
      </c>
      <c r="E726" t="s">
        <v>367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494</v>
      </c>
    </row>
    <row r="727" spans="1:38" x14ac:dyDescent="0.25">
      <c r="A727" t="s">
        <v>391</v>
      </c>
      <c r="B727">
        <v>722</v>
      </c>
      <c r="C727" t="s">
        <v>1099</v>
      </c>
      <c r="D727" t="s">
        <v>22</v>
      </c>
      <c r="E727" t="s">
        <v>363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489</v>
      </c>
    </row>
    <row r="728" spans="1:38" x14ac:dyDescent="0.25">
      <c r="A728" t="s">
        <v>391</v>
      </c>
      <c r="B728">
        <v>721</v>
      </c>
      <c r="C728" t="s">
        <v>347</v>
      </c>
      <c r="D728" t="s">
        <v>1101</v>
      </c>
      <c r="E728" t="s">
        <v>367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488</v>
      </c>
    </row>
    <row r="729" spans="1:38" x14ac:dyDescent="0.25">
      <c r="A729" t="s">
        <v>391</v>
      </c>
      <c r="B729">
        <v>723</v>
      </c>
      <c r="C729" t="s">
        <v>1102</v>
      </c>
      <c r="D729" t="s">
        <v>114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490</v>
      </c>
    </row>
    <row r="730" spans="1:38" x14ac:dyDescent="0.25">
      <c r="A730" t="s">
        <v>391</v>
      </c>
      <c r="B730">
        <v>724</v>
      </c>
      <c r="C730" t="s">
        <v>433</v>
      </c>
      <c r="D730" t="s">
        <v>434</v>
      </c>
      <c r="E730" t="s">
        <v>367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491</v>
      </c>
    </row>
    <row r="731" spans="1:38" x14ac:dyDescent="0.25">
      <c r="A731" t="s">
        <v>391</v>
      </c>
      <c r="B731">
        <v>725</v>
      </c>
      <c r="C731" t="s">
        <v>1290</v>
      </c>
      <c r="D731" t="s">
        <v>1291</v>
      </c>
      <c r="E731" t="s">
        <v>373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492</v>
      </c>
    </row>
    <row r="732" spans="1:38" x14ac:dyDescent="0.25">
      <c r="A732" t="s">
        <v>391</v>
      </c>
      <c r="B732">
        <v>726</v>
      </c>
      <c r="C732" t="s">
        <v>1318</v>
      </c>
      <c r="D732" t="s">
        <v>1319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493</v>
      </c>
    </row>
    <row r="733" spans="1:38" x14ac:dyDescent="0.25">
      <c r="A733" t="s">
        <v>391</v>
      </c>
      <c r="B733">
        <v>727</v>
      </c>
      <c r="C733" t="s">
        <v>1061</v>
      </c>
      <c r="D733" t="s">
        <v>1103</v>
      </c>
      <c r="E733" t="s">
        <v>557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443</v>
      </c>
    </row>
    <row r="734" spans="1:38" x14ac:dyDescent="0.25">
      <c r="A734" t="s">
        <v>391</v>
      </c>
      <c r="B734">
        <v>730</v>
      </c>
      <c r="C734" t="s">
        <v>1104</v>
      </c>
      <c r="D734" t="s">
        <v>1105</v>
      </c>
      <c r="E734" t="s">
        <v>948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423</v>
      </c>
    </row>
    <row r="735" spans="1:38" x14ac:dyDescent="0.25">
      <c r="A735" t="s">
        <v>392</v>
      </c>
      <c r="B735">
        <v>729</v>
      </c>
      <c r="C735" t="s">
        <v>1090</v>
      </c>
      <c r="D735" t="s">
        <v>197</v>
      </c>
      <c r="E735" t="s">
        <v>1091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441</v>
      </c>
    </row>
    <row r="736" spans="1:38" x14ac:dyDescent="0.25">
      <c r="A736" t="s">
        <v>391</v>
      </c>
      <c r="B736">
        <v>728</v>
      </c>
      <c r="C736" t="s">
        <v>780</v>
      </c>
      <c r="D736" t="s">
        <v>781</v>
      </c>
      <c r="E736" t="s">
        <v>367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442</v>
      </c>
    </row>
    <row r="737" spans="1:38" x14ac:dyDescent="0.25">
      <c r="A737" t="s">
        <v>392</v>
      </c>
      <c r="B737">
        <v>731</v>
      </c>
      <c r="C737" t="s">
        <v>524</v>
      </c>
      <c r="D737" t="s">
        <v>525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390</v>
      </c>
    </row>
    <row r="738" spans="1:38" x14ac:dyDescent="0.25">
      <c r="A738" t="s">
        <v>391</v>
      </c>
      <c r="B738">
        <v>751</v>
      </c>
      <c r="C738" t="s">
        <v>722</v>
      </c>
      <c r="D738" t="s">
        <v>773</v>
      </c>
      <c r="E738" t="s">
        <v>774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383</v>
      </c>
    </row>
    <row r="739" spans="1:38" x14ac:dyDescent="0.25">
      <c r="A739" t="s">
        <v>392</v>
      </c>
      <c r="B739">
        <v>733</v>
      </c>
      <c r="C739" t="s">
        <v>650</v>
      </c>
      <c r="D739" t="s">
        <v>651</v>
      </c>
      <c r="E739" t="s">
        <v>368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392</v>
      </c>
    </row>
    <row r="740" spans="1:38" x14ac:dyDescent="0.25">
      <c r="A740" t="s">
        <v>391</v>
      </c>
      <c r="B740">
        <v>734</v>
      </c>
      <c r="C740" t="s">
        <v>653</v>
      </c>
      <c r="D740" t="s">
        <v>765</v>
      </c>
      <c r="E740" t="s">
        <v>362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393</v>
      </c>
    </row>
    <row r="741" spans="1:38" x14ac:dyDescent="0.25">
      <c r="A741" t="s">
        <v>391</v>
      </c>
      <c r="B741">
        <v>735</v>
      </c>
      <c r="C741" t="s">
        <v>343</v>
      </c>
      <c r="D741" t="s">
        <v>306</v>
      </c>
      <c r="E741" t="s">
        <v>376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394</v>
      </c>
    </row>
    <row r="742" spans="1:38" x14ac:dyDescent="0.25">
      <c r="A742" t="s">
        <v>391</v>
      </c>
      <c r="B742">
        <v>736</v>
      </c>
      <c r="C742" t="s">
        <v>31</v>
      </c>
      <c r="D742" t="s">
        <v>32</v>
      </c>
      <c r="E742" t="s">
        <v>385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395</v>
      </c>
    </row>
    <row r="743" spans="1:38" x14ac:dyDescent="0.25">
      <c r="A743" t="s">
        <v>391</v>
      </c>
      <c r="B743">
        <v>737</v>
      </c>
      <c r="C743" t="s">
        <v>241</v>
      </c>
      <c r="D743" t="s">
        <v>126</v>
      </c>
      <c r="E743" t="s">
        <v>386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397</v>
      </c>
    </row>
    <row r="744" spans="1:38" x14ac:dyDescent="0.25">
      <c r="A744" t="s">
        <v>391</v>
      </c>
      <c r="B744">
        <v>738</v>
      </c>
      <c r="C744" t="s">
        <v>766</v>
      </c>
      <c r="D744" t="s">
        <v>767</v>
      </c>
      <c r="E744" t="s">
        <v>367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404</v>
      </c>
    </row>
    <row r="745" spans="1:38" x14ac:dyDescent="0.25">
      <c r="A745" t="s">
        <v>391</v>
      </c>
      <c r="B745">
        <v>739</v>
      </c>
      <c r="C745" t="s">
        <v>461</v>
      </c>
      <c r="D745" t="s">
        <v>54</v>
      </c>
      <c r="E745" t="s">
        <v>362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398</v>
      </c>
    </row>
    <row r="746" spans="1:38" x14ac:dyDescent="0.25">
      <c r="A746" t="s">
        <v>391</v>
      </c>
      <c r="B746">
        <v>741</v>
      </c>
      <c r="C746" t="s">
        <v>317</v>
      </c>
      <c r="D746" t="s">
        <v>221</v>
      </c>
      <c r="E746" t="s">
        <v>367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400</v>
      </c>
    </row>
    <row r="747" spans="1:38" x14ac:dyDescent="0.25">
      <c r="A747" t="s">
        <v>391</v>
      </c>
      <c r="B747">
        <v>740</v>
      </c>
      <c r="C747" t="s">
        <v>768</v>
      </c>
      <c r="D747" t="s">
        <v>769</v>
      </c>
      <c r="E747" t="s">
        <v>770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399</v>
      </c>
    </row>
    <row r="748" spans="1:38" x14ac:dyDescent="0.25">
      <c r="A748" t="s">
        <v>391</v>
      </c>
      <c r="B748">
        <v>742</v>
      </c>
      <c r="C748" t="s">
        <v>653</v>
      </c>
      <c r="D748" t="s">
        <v>654</v>
      </c>
      <c r="E748" t="s">
        <v>362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401</v>
      </c>
    </row>
    <row r="749" spans="1:38" x14ac:dyDescent="0.25">
      <c r="A749" t="s">
        <v>391</v>
      </c>
      <c r="B749">
        <v>743</v>
      </c>
      <c r="C749" t="s">
        <v>1085</v>
      </c>
      <c r="D749" t="s">
        <v>622</v>
      </c>
      <c r="E749" t="s">
        <v>363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402</v>
      </c>
    </row>
    <row r="750" spans="1:38" x14ac:dyDescent="0.25">
      <c r="A750" t="s">
        <v>391</v>
      </c>
      <c r="B750">
        <v>744</v>
      </c>
      <c r="C750" t="s">
        <v>1288</v>
      </c>
      <c r="D750" t="s">
        <v>61</v>
      </c>
      <c r="E750" t="s">
        <v>383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403</v>
      </c>
    </row>
    <row r="751" spans="1:38" x14ac:dyDescent="0.25">
      <c r="A751" t="s">
        <v>391</v>
      </c>
      <c r="B751">
        <v>745</v>
      </c>
      <c r="C751" t="s">
        <v>1086</v>
      </c>
      <c r="D751" t="s">
        <v>1087</v>
      </c>
      <c r="E751" t="s">
        <v>363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389</v>
      </c>
    </row>
    <row r="752" spans="1:38" x14ac:dyDescent="0.25">
      <c r="A752" t="s">
        <v>392</v>
      </c>
      <c r="B752">
        <v>746</v>
      </c>
      <c r="C752" t="s">
        <v>20</v>
      </c>
      <c r="D752" t="s">
        <v>1067</v>
      </c>
      <c r="E752" t="s">
        <v>359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388</v>
      </c>
    </row>
    <row r="753" spans="1:38" x14ac:dyDescent="0.25">
      <c r="A753" t="s">
        <v>711</v>
      </c>
      <c r="B753">
        <v>747</v>
      </c>
      <c r="C753" t="s">
        <v>1088</v>
      </c>
      <c r="D753" t="s">
        <v>1089</v>
      </c>
      <c r="E753" t="s">
        <v>948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387</v>
      </c>
    </row>
    <row r="754" spans="1:38" x14ac:dyDescent="0.25">
      <c r="A754" t="s">
        <v>392</v>
      </c>
      <c r="B754">
        <v>748</v>
      </c>
      <c r="C754" t="s">
        <v>772</v>
      </c>
      <c r="D754" t="s">
        <v>119</v>
      </c>
      <c r="E754" t="s">
        <v>568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386</v>
      </c>
    </row>
    <row r="755" spans="1:38" x14ac:dyDescent="0.25">
      <c r="A755" t="s">
        <v>391</v>
      </c>
      <c r="B755">
        <v>749</v>
      </c>
      <c r="C755" t="s">
        <v>771</v>
      </c>
      <c r="D755" t="s">
        <v>715</v>
      </c>
      <c r="E755" t="s">
        <v>382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385</v>
      </c>
    </row>
    <row r="756" spans="1:38" x14ac:dyDescent="0.25">
      <c r="A756" t="s">
        <v>392</v>
      </c>
      <c r="B756">
        <v>750</v>
      </c>
      <c r="C756" t="s">
        <v>20</v>
      </c>
      <c r="D756" t="s">
        <v>525</v>
      </c>
      <c r="E756" t="s">
        <v>357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384</v>
      </c>
    </row>
    <row r="757" spans="1:38" x14ac:dyDescent="0.25">
      <c r="A757" t="s">
        <v>391</v>
      </c>
      <c r="B757">
        <v>732</v>
      </c>
      <c r="C757" t="s">
        <v>1289</v>
      </c>
      <c r="D757" t="s">
        <v>76</v>
      </c>
      <c r="E757" t="s">
        <v>421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391</v>
      </c>
    </row>
    <row r="758" spans="1:38" x14ac:dyDescent="0.25">
      <c r="A758" t="s">
        <v>391</v>
      </c>
      <c r="B758">
        <v>752</v>
      </c>
      <c r="C758" t="s">
        <v>317</v>
      </c>
      <c r="D758" t="s">
        <v>318</v>
      </c>
      <c r="E758" t="s">
        <v>357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382</v>
      </c>
    </row>
    <row r="759" spans="1:38" x14ac:dyDescent="0.25">
      <c r="A759" t="s">
        <v>392</v>
      </c>
      <c r="B759">
        <v>753</v>
      </c>
      <c r="C759" t="s">
        <v>139</v>
      </c>
      <c r="D759" t="s">
        <v>140</v>
      </c>
      <c r="E759" t="s">
        <v>358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381</v>
      </c>
    </row>
    <row r="760" spans="1:38" x14ac:dyDescent="0.25">
      <c r="A760" t="s">
        <v>391</v>
      </c>
      <c r="B760">
        <v>754</v>
      </c>
      <c r="C760" t="s">
        <v>1086</v>
      </c>
      <c r="D760" t="s">
        <v>108</v>
      </c>
      <c r="E760" t="s">
        <v>363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380</v>
      </c>
    </row>
    <row r="761" spans="1:38" x14ac:dyDescent="0.25">
      <c r="A761" t="s">
        <v>391</v>
      </c>
      <c r="B761">
        <v>755</v>
      </c>
      <c r="C761" t="s">
        <v>1106</v>
      </c>
      <c r="D761" t="s">
        <v>1107</v>
      </c>
      <c r="E761" t="s">
        <v>375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379</v>
      </c>
    </row>
    <row r="762" spans="1:38" x14ac:dyDescent="0.25">
      <c r="A762" t="s">
        <v>391</v>
      </c>
      <c r="B762">
        <v>756</v>
      </c>
      <c r="C762" t="s">
        <v>1320</v>
      </c>
      <c r="D762" t="s">
        <v>714</v>
      </c>
      <c r="E762" t="s">
        <v>367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378</v>
      </c>
    </row>
    <row r="763" spans="1:38" x14ac:dyDescent="0.25">
      <c r="A763" t="s">
        <v>711</v>
      </c>
      <c r="B763">
        <v>760</v>
      </c>
      <c r="C763" t="s">
        <v>242</v>
      </c>
      <c r="D763" t="s">
        <v>1021</v>
      </c>
      <c r="E763" t="s">
        <v>357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374</v>
      </c>
    </row>
    <row r="764" spans="1:38" x14ac:dyDescent="0.25">
      <c r="A764" t="s">
        <v>391</v>
      </c>
      <c r="B764">
        <v>759</v>
      </c>
      <c r="C764" t="s">
        <v>242</v>
      </c>
      <c r="D764" t="s">
        <v>1022</v>
      </c>
      <c r="E764" t="s">
        <v>357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375</v>
      </c>
    </row>
    <row r="765" spans="1:38" x14ac:dyDescent="0.25">
      <c r="A765" t="s">
        <v>392</v>
      </c>
      <c r="B765">
        <v>757</v>
      </c>
      <c r="C765" t="s">
        <v>650</v>
      </c>
      <c r="D765" t="s">
        <v>476</v>
      </c>
      <c r="E765" t="s">
        <v>368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377</v>
      </c>
    </row>
    <row r="766" spans="1:38" x14ac:dyDescent="0.25">
      <c r="A766" t="s">
        <v>391</v>
      </c>
      <c r="B766">
        <v>758</v>
      </c>
      <c r="C766" t="s">
        <v>1016</v>
      </c>
      <c r="D766" t="s">
        <v>1017</v>
      </c>
      <c r="E766" t="s">
        <v>417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376</v>
      </c>
    </row>
    <row r="767" spans="1:38" x14ac:dyDescent="0.25">
      <c r="A767" t="s">
        <v>391</v>
      </c>
      <c r="B767">
        <v>761</v>
      </c>
      <c r="C767" t="s">
        <v>1104</v>
      </c>
      <c r="D767" t="s">
        <v>200</v>
      </c>
      <c r="E767" t="s">
        <v>417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373</v>
      </c>
    </row>
    <row r="768" spans="1:38" x14ac:dyDescent="0.25">
      <c r="A768" t="s">
        <v>392</v>
      </c>
      <c r="B768">
        <v>762</v>
      </c>
      <c r="C768" t="s">
        <v>701</v>
      </c>
      <c r="D768" t="s">
        <v>179</v>
      </c>
      <c r="E768" t="s">
        <v>367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396</v>
      </c>
    </row>
    <row r="769" spans="1:38" x14ac:dyDescent="0.25">
      <c r="A769" t="s">
        <v>392</v>
      </c>
      <c r="B769">
        <v>763</v>
      </c>
      <c r="C769" t="s">
        <v>790</v>
      </c>
      <c r="D769" t="s">
        <v>238</v>
      </c>
      <c r="E769" t="s">
        <v>362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405</v>
      </c>
    </row>
    <row r="770" spans="1:38" x14ac:dyDescent="0.25">
      <c r="A770" t="s">
        <v>391</v>
      </c>
      <c r="B770">
        <v>764</v>
      </c>
      <c r="C770" t="s">
        <v>414</v>
      </c>
      <c r="D770" t="s">
        <v>114</v>
      </c>
      <c r="E770" t="s">
        <v>567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406</v>
      </c>
    </row>
    <row r="771" spans="1:38" x14ac:dyDescent="0.25">
      <c r="A771" t="s">
        <v>392</v>
      </c>
      <c r="B771">
        <v>765</v>
      </c>
      <c r="C771" t="s">
        <v>512</v>
      </c>
      <c r="D771" t="s">
        <v>513</v>
      </c>
      <c r="E771" t="s">
        <v>357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407</v>
      </c>
    </row>
    <row r="772" spans="1:38" x14ac:dyDescent="0.25">
      <c r="A772" t="s">
        <v>391</v>
      </c>
      <c r="B772">
        <v>766</v>
      </c>
      <c r="C772" t="s">
        <v>224</v>
      </c>
      <c r="D772" t="s">
        <v>442</v>
      </c>
      <c r="E772" t="s">
        <v>357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426</v>
      </c>
    </row>
    <row r="773" spans="1:38" x14ac:dyDescent="0.25">
      <c r="A773" t="s">
        <v>392</v>
      </c>
      <c r="B773">
        <v>767</v>
      </c>
      <c r="C773" t="s">
        <v>652</v>
      </c>
      <c r="D773" t="s">
        <v>88</v>
      </c>
      <c r="E773" t="s">
        <v>363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427</v>
      </c>
    </row>
    <row r="774" spans="1:38" x14ac:dyDescent="0.25">
      <c r="A774" t="s">
        <v>391</v>
      </c>
      <c r="B774">
        <v>768</v>
      </c>
      <c r="C774" t="s">
        <v>917</v>
      </c>
      <c r="D774" t="s">
        <v>918</v>
      </c>
      <c r="E774" t="s">
        <v>367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428</v>
      </c>
    </row>
    <row r="775" spans="1:38" x14ac:dyDescent="0.25">
      <c r="A775" t="s">
        <v>391</v>
      </c>
      <c r="B775">
        <v>769</v>
      </c>
      <c r="C775" t="s">
        <v>1126</v>
      </c>
      <c r="D775" t="s">
        <v>207</v>
      </c>
      <c r="E775" t="s">
        <v>367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429</v>
      </c>
    </row>
    <row r="776" spans="1:38" x14ac:dyDescent="0.25">
      <c r="A776" t="s">
        <v>392</v>
      </c>
      <c r="B776">
        <v>770</v>
      </c>
      <c r="C776" t="s">
        <v>156</v>
      </c>
      <c r="D776" t="s">
        <v>533</v>
      </c>
      <c r="E776" t="s">
        <v>357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371</v>
      </c>
    </row>
    <row r="777" spans="1:38" x14ac:dyDescent="0.25">
      <c r="A777" t="s">
        <v>392</v>
      </c>
      <c r="B777">
        <v>771</v>
      </c>
      <c r="C777" t="s">
        <v>793</v>
      </c>
      <c r="D777" t="s">
        <v>119</v>
      </c>
      <c r="E777" t="s">
        <v>746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431</v>
      </c>
    </row>
    <row r="778" spans="1:38" x14ac:dyDescent="0.25">
      <c r="A778" t="s">
        <v>391</v>
      </c>
      <c r="B778">
        <v>773</v>
      </c>
      <c r="C778" t="s">
        <v>483</v>
      </c>
      <c r="D778" t="s">
        <v>79</v>
      </c>
      <c r="E778" t="s">
        <v>368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440</v>
      </c>
    </row>
    <row r="779" spans="1:38" x14ac:dyDescent="0.25">
      <c r="A779" t="s">
        <v>391</v>
      </c>
      <c r="B779">
        <v>709</v>
      </c>
      <c r="C779" t="s">
        <v>1129</v>
      </c>
      <c r="D779" t="s">
        <v>278</v>
      </c>
      <c r="E779" t="s">
        <v>362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497</v>
      </c>
    </row>
    <row r="780" spans="1:38" x14ac:dyDescent="0.25">
      <c r="A780" t="s">
        <v>391</v>
      </c>
      <c r="B780">
        <v>772</v>
      </c>
      <c r="C780" t="s">
        <v>1130</v>
      </c>
      <c r="D780" t="s">
        <v>205</v>
      </c>
      <c r="E780" t="s">
        <v>368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433</v>
      </c>
    </row>
    <row r="781" spans="1:38" x14ac:dyDescent="0.25">
      <c r="A781" t="s">
        <v>391</v>
      </c>
      <c r="B781">
        <v>775</v>
      </c>
      <c r="C781" t="s">
        <v>247</v>
      </c>
      <c r="D781" t="s">
        <v>232</v>
      </c>
      <c r="E781" t="s">
        <v>417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435</v>
      </c>
    </row>
    <row r="782" spans="1:38" x14ac:dyDescent="0.25">
      <c r="A782" t="s">
        <v>391</v>
      </c>
      <c r="B782">
        <v>776</v>
      </c>
      <c r="C782" t="s">
        <v>466</v>
      </c>
      <c r="D782" t="s">
        <v>467</v>
      </c>
      <c r="E782" t="s">
        <v>367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436</v>
      </c>
    </row>
    <row r="783" spans="1:38" x14ac:dyDescent="0.25">
      <c r="A783" t="s">
        <v>391</v>
      </c>
      <c r="B783">
        <v>777</v>
      </c>
      <c r="C783" t="s">
        <v>478</v>
      </c>
      <c r="D783" t="s">
        <v>789</v>
      </c>
      <c r="E783" t="s">
        <v>367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437</v>
      </c>
    </row>
    <row r="784" spans="1:38" x14ac:dyDescent="0.25">
      <c r="A784" t="s">
        <v>391</v>
      </c>
      <c r="B784">
        <v>778</v>
      </c>
      <c r="C784" t="s">
        <v>474</v>
      </c>
      <c r="D784" t="s">
        <v>475</v>
      </c>
      <c r="E784" t="s">
        <v>379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438</v>
      </c>
    </row>
    <row r="785" spans="1:38" x14ac:dyDescent="0.25">
      <c r="A785" t="s">
        <v>392</v>
      </c>
      <c r="B785">
        <v>779</v>
      </c>
      <c r="C785" t="s">
        <v>666</v>
      </c>
      <c r="D785" t="s">
        <v>536</v>
      </c>
      <c r="E785" t="s">
        <v>367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439</v>
      </c>
    </row>
    <row r="786" spans="1:38" x14ac:dyDescent="0.25">
      <c r="A786" t="s">
        <v>391</v>
      </c>
      <c r="B786">
        <v>780</v>
      </c>
      <c r="C786" t="s">
        <v>656</v>
      </c>
      <c r="D786" t="s">
        <v>56</v>
      </c>
      <c r="E786" t="s">
        <v>360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425</v>
      </c>
    </row>
    <row r="787" spans="1:38" x14ac:dyDescent="0.25">
      <c r="A787" t="s">
        <v>391</v>
      </c>
      <c r="B787">
        <v>781</v>
      </c>
      <c r="C787" t="s">
        <v>468</v>
      </c>
      <c r="D787" t="s">
        <v>1108</v>
      </c>
      <c r="E787" t="s">
        <v>367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432</v>
      </c>
    </row>
    <row r="788" spans="1:38" x14ac:dyDescent="0.25">
      <c r="A788" t="s">
        <v>392</v>
      </c>
      <c r="B788">
        <v>782</v>
      </c>
      <c r="C788" t="s">
        <v>1109</v>
      </c>
      <c r="D788" t="s">
        <v>1110</v>
      </c>
      <c r="E788" t="s">
        <v>367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424</v>
      </c>
    </row>
    <row r="789" spans="1:38" x14ac:dyDescent="0.25">
      <c r="A789" t="s">
        <v>711</v>
      </c>
      <c r="B789">
        <v>783</v>
      </c>
      <c r="C789" t="s">
        <v>917</v>
      </c>
      <c r="D789" t="s">
        <v>1111</v>
      </c>
      <c r="E789" t="s">
        <v>367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414</v>
      </c>
    </row>
    <row r="790" spans="1:38" x14ac:dyDescent="0.25">
      <c r="A790" t="s">
        <v>391</v>
      </c>
      <c r="B790">
        <v>784</v>
      </c>
      <c r="C790" t="s">
        <v>1112</v>
      </c>
      <c r="D790" t="s">
        <v>1113</v>
      </c>
      <c r="E790" t="s">
        <v>363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408</v>
      </c>
    </row>
    <row r="791" spans="1:38" x14ac:dyDescent="0.25">
      <c r="A791" t="s">
        <v>391</v>
      </c>
      <c r="B791">
        <v>785</v>
      </c>
      <c r="C791" t="s">
        <v>972</v>
      </c>
      <c r="D791" t="s">
        <v>184</v>
      </c>
      <c r="E791" t="s">
        <v>359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409</v>
      </c>
    </row>
    <row r="792" spans="1:38" x14ac:dyDescent="0.25">
      <c r="A792" t="s">
        <v>391</v>
      </c>
      <c r="B792">
        <v>786</v>
      </c>
      <c r="C792" t="s">
        <v>161</v>
      </c>
      <c r="D792" t="s">
        <v>162</v>
      </c>
      <c r="E792" t="s">
        <v>357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410</v>
      </c>
    </row>
    <row r="793" spans="1:38" x14ac:dyDescent="0.25">
      <c r="A793" t="s">
        <v>711</v>
      </c>
      <c r="B793">
        <v>788</v>
      </c>
      <c r="C793" t="s">
        <v>156</v>
      </c>
      <c r="D793" t="s">
        <v>1114</v>
      </c>
      <c r="E793" t="s">
        <v>357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412</v>
      </c>
    </row>
    <row r="794" spans="1:38" x14ac:dyDescent="0.25">
      <c r="A794" t="s">
        <v>391</v>
      </c>
      <c r="B794">
        <v>787</v>
      </c>
      <c r="C794" t="s">
        <v>156</v>
      </c>
      <c r="D794" t="s">
        <v>157</v>
      </c>
      <c r="E794" t="s">
        <v>357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411</v>
      </c>
    </row>
    <row r="795" spans="1:38" x14ac:dyDescent="0.25">
      <c r="A795" t="s">
        <v>391</v>
      </c>
      <c r="B795">
        <v>789</v>
      </c>
      <c r="C795" t="s">
        <v>708</v>
      </c>
      <c r="D795" t="s">
        <v>232</v>
      </c>
      <c r="E795" t="s">
        <v>380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413</v>
      </c>
    </row>
    <row r="796" spans="1:38" x14ac:dyDescent="0.25">
      <c r="A796" t="s">
        <v>391</v>
      </c>
      <c r="B796">
        <v>790</v>
      </c>
      <c r="C796" t="s">
        <v>31</v>
      </c>
      <c r="D796" t="s">
        <v>280</v>
      </c>
      <c r="E796" t="s">
        <v>359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415</v>
      </c>
    </row>
    <row r="797" spans="1:38" x14ac:dyDescent="0.25">
      <c r="A797" t="s">
        <v>392</v>
      </c>
      <c r="B797">
        <v>791</v>
      </c>
      <c r="C797" t="s">
        <v>1078</v>
      </c>
      <c r="D797" t="s">
        <v>1115</v>
      </c>
      <c r="E797" t="s">
        <v>367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422</v>
      </c>
    </row>
    <row r="798" spans="1:38" x14ac:dyDescent="0.25">
      <c r="A798" t="s">
        <v>391</v>
      </c>
      <c r="B798">
        <v>792</v>
      </c>
      <c r="C798" t="s">
        <v>785</v>
      </c>
      <c r="D798" t="s">
        <v>786</v>
      </c>
      <c r="E798" t="s">
        <v>787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416</v>
      </c>
    </row>
    <row r="799" spans="1:38" x14ac:dyDescent="0.25">
      <c r="A799" t="s">
        <v>391</v>
      </c>
      <c r="B799">
        <v>793</v>
      </c>
      <c r="C799" t="s">
        <v>1116</v>
      </c>
      <c r="D799" t="s">
        <v>157</v>
      </c>
      <c r="E799" t="s">
        <v>1117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417</v>
      </c>
    </row>
    <row r="800" spans="1:38" x14ac:dyDescent="0.25">
      <c r="A800" t="s">
        <v>391</v>
      </c>
      <c r="B800">
        <v>794</v>
      </c>
      <c r="C800" t="s">
        <v>519</v>
      </c>
      <c r="D800" t="s">
        <v>336</v>
      </c>
      <c r="E800" t="s">
        <v>565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418</v>
      </c>
    </row>
    <row r="801" spans="1:38" x14ac:dyDescent="0.25">
      <c r="A801" t="s">
        <v>391</v>
      </c>
      <c r="B801">
        <v>795</v>
      </c>
      <c r="C801" t="s">
        <v>1118</v>
      </c>
      <c r="D801" t="s">
        <v>137</v>
      </c>
      <c r="E801" t="s">
        <v>1119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419</v>
      </c>
    </row>
    <row r="802" spans="1:38" x14ac:dyDescent="0.25">
      <c r="A802" t="s">
        <v>391</v>
      </c>
      <c r="B802">
        <v>796</v>
      </c>
      <c r="C802" t="s">
        <v>788</v>
      </c>
      <c r="D802" t="s">
        <v>79</v>
      </c>
      <c r="E802" t="s">
        <v>454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420</v>
      </c>
    </row>
    <row r="803" spans="1:38" x14ac:dyDescent="0.25">
      <c r="A803" t="s">
        <v>392</v>
      </c>
      <c r="B803">
        <v>797</v>
      </c>
      <c r="C803" t="s">
        <v>1016</v>
      </c>
      <c r="D803" t="s">
        <v>1120</v>
      </c>
      <c r="E803" t="s">
        <v>417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421</v>
      </c>
    </row>
    <row r="804" spans="1:38" x14ac:dyDescent="0.25">
      <c r="A804" t="s">
        <v>391</v>
      </c>
      <c r="B804">
        <v>798</v>
      </c>
      <c r="C804" t="s">
        <v>1121</v>
      </c>
      <c r="D804" t="s">
        <v>280</v>
      </c>
      <c r="E804" t="s">
        <v>363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739</v>
      </c>
    </row>
    <row r="805" spans="1:38" x14ac:dyDescent="0.25">
      <c r="A805" t="s">
        <v>391</v>
      </c>
      <c r="B805">
        <v>278</v>
      </c>
      <c r="C805" t="s">
        <v>884</v>
      </c>
      <c r="D805" t="s">
        <v>205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653</v>
      </c>
    </row>
    <row r="806" spans="1:38" x14ac:dyDescent="0.25">
      <c r="G806"/>
    </row>
    <row r="807" spans="1:38" x14ac:dyDescent="0.25">
      <c r="G807"/>
    </row>
    <row r="808" spans="1:38" x14ac:dyDescent="0.25">
      <c r="G808"/>
    </row>
    <row r="809" spans="1:38" x14ac:dyDescent="0.25">
      <c r="G809"/>
    </row>
    <row r="810" spans="1:38" x14ac:dyDescent="0.25">
      <c r="G810"/>
    </row>
    <row r="811" spans="1:38" x14ac:dyDescent="0.25">
      <c r="G811"/>
    </row>
    <row r="812" spans="1:38" x14ac:dyDescent="0.25">
      <c r="G812"/>
    </row>
    <row r="813" spans="1:38" x14ac:dyDescent="0.25">
      <c r="G813"/>
    </row>
    <row r="814" spans="1:38" x14ac:dyDescent="0.25">
      <c r="G814"/>
    </row>
    <row r="815" spans="1:38" x14ac:dyDescent="0.25">
      <c r="G815"/>
    </row>
    <row r="816" spans="1:38" x14ac:dyDescent="0.25">
      <c r="G816"/>
    </row>
    <row r="817" spans="7:7" x14ac:dyDescent="0.25">
      <c r="G817"/>
    </row>
    <row r="818" spans="7:7" x14ac:dyDescent="0.25">
      <c r="G818"/>
    </row>
    <row r="819" spans="7:7" x14ac:dyDescent="0.25">
      <c r="G819"/>
    </row>
    <row r="820" spans="7:7" x14ac:dyDescent="0.25">
      <c r="G820"/>
    </row>
    <row r="821" spans="7:7" x14ac:dyDescent="0.25">
      <c r="G821"/>
    </row>
  </sheetData>
  <autoFilter ref="A6:AA972" xr:uid="{00000000-0009-0000-0000-000003000000}">
    <sortState xmlns:xlrd2="http://schemas.microsoft.com/office/spreadsheetml/2017/richdata2" ref="A7:AA972">
      <sortCondition ref="C6:C972"/>
    </sortState>
  </autoFilter>
  <sortState xmlns:xlrd2="http://schemas.microsoft.com/office/spreadsheetml/2017/richdata2" ref="C7:C33">
    <sortCondition descending="1" ref="C7:C33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6"/>
  <sheetViews>
    <sheetView workbookViewId="0">
      <selection activeCell="F6" sqref="F6"/>
    </sheetView>
  </sheetViews>
  <sheetFormatPr baseColWidth="10" defaultRowHeight="15" x14ac:dyDescent="0.25"/>
  <cols>
    <col min="1" max="1" width="4" bestFit="1" customWidth="1"/>
    <col min="2" max="2" width="18.85546875" bestFit="1" customWidth="1"/>
    <col min="3" max="3" width="20.140625" bestFit="1" customWidth="1"/>
    <col min="4" max="4" width="8.140625" style="7" bestFit="1" customWidth="1"/>
  </cols>
  <sheetData>
    <row r="1" spans="1:7" s="10" customFormat="1" ht="23.25" x14ac:dyDescent="0.35">
      <c r="A1" s="14" t="s">
        <v>1007</v>
      </c>
      <c r="F1" s="11"/>
      <c r="G1" s="12"/>
    </row>
    <row r="2" spans="1:7" s="10" customFormat="1" ht="20.25" x14ac:dyDescent="0.3">
      <c r="A2" s="15" t="s">
        <v>485</v>
      </c>
      <c r="F2" s="11"/>
      <c r="G2" s="12"/>
    </row>
    <row r="3" spans="1:7" s="10" customFormat="1" ht="18" x14ac:dyDescent="0.25">
      <c r="A3" s="16" t="s">
        <v>552</v>
      </c>
      <c r="F3" s="11"/>
      <c r="G3" s="12"/>
    </row>
    <row r="4" spans="1:7" s="10" customFormat="1" x14ac:dyDescent="0.25">
      <c r="F4" s="11"/>
      <c r="G4" s="12"/>
    </row>
    <row r="5" spans="1:7" s="10" customFormat="1" x14ac:dyDescent="0.25">
      <c r="F5" s="11"/>
      <c r="G5" s="12"/>
    </row>
    <row r="6" spans="1:7" x14ac:dyDescent="0.25">
      <c r="A6" s="4" t="s">
        <v>348</v>
      </c>
      <c r="B6" s="4" t="s">
        <v>0</v>
      </c>
      <c r="C6" s="4" t="s">
        <v>1</v>
      </c>
      <c r="D6" s="6" t="s">
        <v>1311</v>
      </c>
    </row>
    <row r="7" spans="1:7" x14ac:dyDescent="0.25">
      <c r="A7">
        <v>1</v>
      </c>
      <c r="B7" t="s">
        <v>330</v>
      </c>
      <c r="C7" t="s">
        <v>331</v>
      </c>
      <c r="D7" s="17" t="str">
        <f>"28:39:52"</f>
        <v>28:39:52</v>
      </c>
    </row>
    <row r="8" spans="1:7" x14ac:dyDescent="0.25">
      <c r="A8">
        <v>2</v>
      </c>
      <c r="B8" t="s">
        <v>555</v>
      </c>
      <c r="C8" t="s">
        <v>556</v>
      </c>
      <c r="D8" s="17" t="str">
        <f>"25:24:56"</f>
        <v>25:24:56</v>
      </c>
    </row>
    <row r="9" spans="1:7" x14ac:dyDescent="0.25">
      <c r="A9">
        <v>3</v>
      </c>
      <c r="B9" t="s">
        <v>49</v>
      </c>
      <c r="C9" t="s">
        <v>50</v>
      </c>
      <c r="D9" s="17" t="str">
        <f>"24:43:34"</f>
        <v>24:43:34</v>
      </c>
    </row>
    <row r="10" spans="1:7" x14ac:dyDescent="0.25">
      <c r="A10">
        <v>4</v>
      </c>
      <c r="B10" t="s">
        <v>53</v>
      </c>
      <c r="C10" t="s">
        <v>144</v>
      </c>
      <c r="D10" s="17" t="str">
        <f>"24:07:33"</f>
        <v>24:07:33</v>
      </c>
    </row>
    <row r="11" spans="1:7" x14ac:dyDescent="0.25">
      <c r="A11">
        <v>5</v>
      </c>
      <c r="B11" t="s">
        <v>102</v>
      </c>
      <c r="C11" t="s">
        <v>103</v>
      </c>
      <c r="D11" s="17" t="str">
        <f>"22:38:59"</f>
        <v>22:38:59</v>
      </c>
    </row>
    <row r="12" spans="1:7" x14ac:dyDescent="0.25">
      <c r="A12">
        <v>6</v>
      </c>
      <c r="B12" t="s">
        <v>345</v>
      </c>
      <c r="C12" t="s">
        <v>155</v>
      </c>
      <c r="D12" s="17" t="str">
        <f>"20:33:38"</f>
        <v>20:33:38</v>
      </c>
    </row>
    <row r="13" spans="1:7" x14ac:dyDescent="0.25">
      <c r="A13">
        <v>7</v>
      </c>
      <c r="B13" t="s">
        <v>46</v>
      </c>
      <c r="C13" t="s">
        <v>108</v>
      </c>
      <c r="D13" s="17" t="str">
        <f>"19:45:27"</f>
        <v>19:45:27</v>
      </c>
    </row>
    <row r="14" spans="1:7" x14ac:dyDescent="0.25">
      <c r="A14">
        <v>8</v>
      </c>
      <c r="B14" t="s">
        <v>104</v>
      </c>
      <c r="C14" t="s">
        <v>79</v>
      </c>
      <c r="D14" s="17" t="str">
        <f>"18:52:22"</f>
        <v>18:52:22</v>
      </c>
    </row>
    <row r="15" spans="1:7" x14ac:dyDescent="0.25">
      <c r="A15">
        <v>9</v>
      </c>
      <c r="B15" t="s">
        <v>281</v>
      </c>
      <c r="C15" t="s">
        <v>282</v>
      </c>
      <c r="D15" s="17" t="str">
        <f>"18:38:20"</f>
        <v>18:38:20</v>
      </c>
    </row>
    <row r="16" spans="1:7" x14ac:dyDescent="0.25">
      <c r="A16">
        <v>10</v>
      </c>
      <c r="B16" t="s">
        <v>581</v>
      </c>
      <c r="C16" t="s">
        <v>582</v>
      </c>
      <c r="D16" s="17" t="str">
        <f>"18:19:09"</f>
        <v>18:19:09</v>
      </c>
    </row>
    <row r="17" spans="1:4" x14ac:dyDescent="0.25">
      <c r="A17">
        <v>11</v>
      </c>
      <c r="B17" t="s">
        <v>656</v>
      </c>
      <c r="C17" t="s">
        <v>56</v>
      </c>
      <c r="D17" s="17" t="str">
        <f>"17:21:34"</f>
        <v>17:21:34</v>
      </c>
    </row>
    <row r="18" spans="1:4" x14ac:dyDescent="0.25">
      <c r="A18">
        <v>12</v>
      </c>
      <c r="B18" t="s">
        <v>489</v>
      </c>
      <c r="C18" t="s">
        <v>131</v>
      </c>
      <c r="D18" s="17" t="str">
        <f>"17:13:44"</f>
        <v>17:13:44</v>
      </c>
    </row>
    <row r="19" spans="1:4" x14ac:dyDescent="0.25">
      <c r="A19">
        <v>13</v>
      </c>
      <c r="B19" t="s">
        <v>93</v>
      </c>
      <c r="C19" t="s">
        <v>418</v>
      </c>
      <c r="D19" s="17" t="str">
        <f>"17:09:18"</f>
        <v>17:09:18</v>
      </c>
    </row>
    <row r="20" spans="1:4" x14ac:dyDescent="0.25">
      <c r="A20">
        <v>14</v>
      </c>
      <c r="B20" t="s">
        <v>311</v>
      </c>
      <c r="C20" t="s">
        <v>234</v>
      </c>
      <c r="D20" s="17" t="str">
        <f>"17:02:58"</f>
        <v>17:02:58</v>
      </c>
    </row>
    <row r="21" spans="1:4" x14ac:dyDescent="0.25">
      <c r="A21">
        <v>15</v>
      </c>
      <c r="B21" t="s">
        <v>304</v>
      </c>
      <c r="C21" t="s">
        <v>221</v>
      </c>
      <c r="D21" s="17" t="str">
        <f>"16:49:06"</f>
        <v>16:49:06</v>
      </c>
    </row>
    <row r="22" spans="1:4" x14ac:dyDescent="0.25">
      <c r="A22">
        <v>16</v>
      </c>
      <c r="B22" t="s">
        <v>105</v>
      </c>
      <c r="C22" t="s">
        <v>155</v>
      </c>
      <c r="D22" s="17" t="str">
        <f>"16:45:07"</f>
        <v>16:45:07</v>
      </c>
    </row>
    <row r="23" spans="1:4" x14ac:dyDescent="0.25">
      <c r="A23">
        <v>17</v>
      </c>
      <c r="B23" t="s">
        <v>123</v>
      </c>
      <c r="C23" t="s">
        <v>50</v>
      </c>
      <c r="D23" s="17" t="str">
        <f>"16:41:31"</f>
        <v>16:41:31</v>
      </c>
    </row>
    <row r="24" spans="1:4" x14ac:dyDescent="0.25">
      <c r="A24">
        <v>18</v>
      </c>
      <c r="B24" t="s">
        <v>118</v>
      </c>
      <c r="C24" t="s">
        <v>119</v>
      </c>
      <c r="D24" s="17" t="str">
        <f>"16:24:22"</f>
        <v>16:24:22</v>
      </c>
    </row>
    <row r="25" spans="1:4" x14ac:dyDescent="0.25">
      <c r="A25">
        <v>19</v>
      </c>
      <c r="B25" t="s">
        <v>469</v>
      </c>
      <c r="C25" t="s">
        <v>137</v>
      </c>
      <c r="D25" s="17" t="str">
        <f>"15:53:34"</f>
        <v>15:53:34</v>
      </c>
    </row>
    <row r="26" spans="1:4" x14ac:dyDescent="0.25">
      <c r="A26">
        <v>20</v>
      </c>
      <c r="B26" t="s">
        <v>142</v>
      </c>
      <c r="C26" t="s">
        <v>143</v>
      </c>
      <c r="D26" s="17" t="str">
        <f>"15:52:58"</f>
        <v>15:52:58</v>
      </c>
    </row>
    <row r="27" spans="1:4" x14ac:dyDescent="0.25">
      <c r="A27">
        <v>21</v>
      </c>
      <c r="B27" t="s">
        <v>255</v>
      </c>
      <c r="C27" t="s">
        <v>256</v>
      </c>
      <c r="D27" s="17" t="str">
        <f>"15:21:45"</f>
        <v>15:21:45</v>
      </c>
    </row>
    <row r="28" spans="1:4" x14ac:dyDescent="0.25">
      <c r="A28">
        <v>22</v>
      </c>
      <c r="B28" t="s">
        <v>107</v>
      </c>
      <c r="C28" t="s">
        <v>108</v>
      </c>
      <c r="D28" s="17" t="str">
        <f>"14:57:39"</f>
        <v>14:57:39</v>
      </c>
    </row>
    <row r="29" spans="1:4" x14ac:dyDescent="0.25">
      <c r="A29">
        <v>23</v>
      </c>
      <c r="B29" t="s">
        <v>242</v>
      </c>
      <c r="C29" t="s">
        <v>262</v>
      </c>
      <c r="D29" s="17" t="str">
        <f>"14:54:09"</f>
        <v>14:54:09</v>
      </c>
    </row>
    <row r="30" spans="1:4" x14ac:dyDescent="0.25">
      <c r="A30">
        <v>24</v>
      </c>
      <c r="B30" t="s">
        <v>429</v>
      </c>
      <c r="C30" t="s">
        <v>177</v>
      </c>
      <c r="D30" s="17" t="str">
        <f>"14:37:10"</f>
        <v>14:37:10</v>
      </c>
    </row>
    <row r="31" spans="1:4" x14ac:dyDescent="0.25">
      <c r="A31">
        <v>25</v>
      </c>
      <c r="B31" t="s">
        <v>219</v>
      </c>
      <c r="C31" t="s">
        <v>416</v>
      </c>
      <c r="D31" s="17" t="str">
        <f>"14:32:32"</f>
        <v>14:32:32</v>
      </c>
    </row>
    <row r="32" spans="1:4" x14ac:dyDescent="0.25">
      <c r="A32">
        <v>26</v>
      </c>
      <c r="B32" t="s">
        <v>57</v>
      </c>
      <c r="C32" t="s">
        <v>58</v>
      </c>
      <c r="D32" s="17" t="str">
        <f>"14:31:57"</f>
        <v>14:31:57</v>
      </c>
    </row>
    <row r="33" spans="1:4" x14ac:dyDescent="0.25">
      <c r="A33">
        <v>27</v>
      </c>
      <c r="B33" t="s">
        <v>42</v>
      </c>
      <c r="C33" t="s">
        <v>43</v>
      </c>
      <c r="D33" s="17" t="str">
        <f>"14:30:22"</f>
        <v>14:30:22</v>
      </c>
    </row>
    <row r="34" spans="1:4" x14ac:dyDescent="0.25">
      <c r="A34">
        <v>28</v>
      </c>
      <c r="B34" t="s">
        <v>104</v>
      </c>
      <c r="C34" t="s">
        <v>734</v>
      </c>
      <c r="D34" s="17" t="str">
        <f>"14:09:14"</f>
        <v>14:09:14</v>
      </c>
    </row>
    <row r="35" spans="1:4" x14ac:dyDescent="0.25">
      <c r="A35">
        <v>29</v>
      </c>
      <c r="B35" t="s">
        <v>100</v>
      </c>
      <c r="C35" t="s">
        <v>101</v>
      </c>
      <c r="D35" s="17" t="str">
        <f>"14:08:31"</f>
        <v>14:08:31</v>
      </c>
    </row>
    <row r="36" spans="1:4" x14ac:dyDescent="0.25">
      <c r="A36">
        <v>30</v>
      </c>
      <c r="B36" t="s">
        <v>154</v>
      </c>
      <c r="C36" t="s">
        <v>25</v>
      </c>
      <c r="D36" s="17" t="str">
        <f>"14:06:03"</f>
        <v>14:06:03</v>
      </c>
    </row>
    <row r="37" spans="1:4" x14ac:dyDescent="0.25">
      <c r="A37">
        <v>31</v>
      </c>
      <c r="B37" t="s">
        <v>309</v>
      </c>
      <c r="C37" t="s">
        <v>79</v>
      </c>
      <c r="D37" s="17" t="str">
        <f>"13:38:39"</f>
        <v>13:38:39</v>
      </c>
    </row>
    <row r="38" spans="1:4" x14ac:dyDescent="0.25">
      <c r="A38">
        <v>32</v>
      </c>
      <c r="B38" t="s">
        <v>44</v>
      </c>
      <c r="C38" t="s">
        <v>413</v>
      </c>
      <c r="D38" s="17" t="str">
        <f>"13:27:36"</f>
        <v>13:27:36</v>
      </c>
    </row>
    <row r="39" spans="1:4" x14ac:dyDescent="0.25">
      <c r="A39">
        <v>33</v>
      </c>
      <c r="B39" t="s">
        <v>60</v>
      </c>
      <c r="C39" t="s">
        <v>61</v>
      </c>
      <c r="D39" s="17" t="str">
        <f>"13:10:37"</f>
        <v>13:10:37</v>
      </c>
    </row>
    <row r="40" spans="1:4" x14ac:dyDescent="0.25">
      <c r="A40">
        <v>34</v>
      </c>
      <c r="B40" t="s">
        <v>250</v>
      </c>
      <c r="C40" t="s">
        <v>114</v>
      </c>
      <c r="D40" s="17" t="str">
        <f>"13:03:27"</f>
        <v>13:03:27</v>
      </c>
    </row>
    <row r="41" spans="1:4" x14ac:dyDescent="0.25">
      <c r="A41">
        <v>35</v>
      </c>
      <c r="B41" t="s">
        <v>316</v>
      </c>
      <c r="C41" t="s">
        <v>410</v>
      </c>
      <c r="D41" s="17" t="str">
        <f>"12:26:25"</f>
        <v>12:26:25</v>
      </c>
    </row>
    <row r="42" spans="1:4" x14ac:dyDescent="0.25">
      <c r="A42">
        <v>36</v>
      </c>
      <c r="B42" t="s">
        <v>141</v>
      </c>
      <c r="C42" t="s">
        <v>148</v>
      </c>
      <c r="D42" s="17" t="str">
        <f>"12:16:29"</f>
        <v>12:16:29</v>
      </c>
    </row>
    <row r="43" spans="1:4" x14ac:dyDescent="0.25">
      <c r="A43">
        <v>37</v>
      </c>
      <c r="B43" t="s">
        <v>466</v>
      </c>
      <c r="C43" t="s">
        <v>467</v>
      </c>
      <c r="D43" s="17" t="str">
        <f>"12:07:07"</f>
        <v>12:07:07</v>
      </c>
    </row>
    <row r="44" spans="1:4" x14ac:dyDescent="0.25">
      <c r="A44">
        <v>38</v>
      </c>
      <c r="B44" t="s">
        <v>276</v>
      </c>
      <c r="C44" t="s">
        <v>111</v>
      </c>
      <c r="D44" s="17" t="str">
        <f>"11:57:48"</f>
        <v>11:57:48</v>
      </c>
    </row>
    <row r="45" spans="1:4" x14ac:dyDescent="0.25">
      <c r="A45">
        <v>39</v>
      </c>
      <c r="B45" t="s">
        <v>201</v>
      </c>
      <c r="C45" t="s">
        <v>108</v>
      </c>
      <c r="D45" s="17" t="str">
        <f>"11:55:22"</f>
        <v>11:55:22</v>
      </c>
    </row>
    <row r="46" spans="1:4" x14ac:dyDescent="0.25">
      <c r="A46">
        <v>40</v>
      </c>
      <c r="B46" t="s">
        <v>91</v>
      </c>
      <c r="C46" t="s">
        <v>92</v>
      </c>
      <c r="D46" s="17" t="str">
        <f>"11:51:21"</f>
        <v>11:51:21</v>
      </c>
    </row>
    <row r="47" spans="1:4" x14ac:dyDescent="0.25">
      <c r="A47">
        <v>41</v>
      </c>
      <c r="B47" t="s">
        <v>23</v>
      </c>
      <c r="C47" t="s">
        <v>24</v>
      </c>
      <c r="D47" s="17" t="str">
        <f>"11:48:51"</f>
        <v>11:48:51</v>
      </c>
    </row>
    <row r="48" spans="1:4" x14ac:dyDescent="0.25">
      <c r="A48">
        <v>42</v>
      </c>
      <c r="B48" t="s">
        <v>138</v>
      </c>
      <c r="C48" t="s">
        <v>133</v>
      </c>
      <c r="D48" s="17" t="str">
        <f>"11:43:43"</f>
        <v>11:43:43</v>
      </c>
    </row>
    <row r="49" spans="1:4" x14ac:dyDescent="0.25">
      <c r="A49">
        <v>43</v>
      </c>
      <c r="B49" t="s">
        <v>499</v>
      </c>
      <c r="C49" t="s">
        <v>30</v>
      </c>
      <c r="D49" s="17" t="str">
        <f>"11:39:26"</f>
        <v>11:39:26</v>
      </c>
    </row>
    <row r="50" spans="1:4" x14ac:dyDescent="0.25">
      <c r="A50">
        <v>44</v>
      </c>
      <c r="B50" t="s">
        <v>73</v>
      </c>
      <c r="C50" t="s">
        <v>137</v>
      </c>
      <c r="D50" s="17" t="str">
        <f>"11:28:21"</f>
        <v>11:28:21</v>
      </c>
    </row>
    <row r="51" spans="1:4" x14ac:dyDescent="0.25">
      <c r="A51">
        <v>45</v>
      </c>
      <c r="B51" t="s">
        <v>837</v>
      </c>
      <c r="C51" t="s">
        <v>17</v>
      </c>
      <c r="D51" s="17" t="str">
        <f>"11:18:06"</f>
        <v>11:18:06</v>
      </c>
    </row>
    <row r="52" spans="1:4" x14ac:dyDescent="0.25">
      <c r="A52">
        <v>46</v>
      </c>
      <c r="B52" t="s">
        <v>82</v>
      </c>
      <c r="C52" t="s">
        <v>177</v>
      </c>
      <c r="D52" s="17" t="str">
        <f>"11:16:43"</f>
        <v>11:16:43</v>
      </c>
    </row>
    <row r="53" spans="1:4" x14ac:dyDescent="0.25">
      <c r="A53">
        <v>47</v>
      </c>
      <c r="B53" t="s">
        <v>74</v>
      </c>
      <c r="C53" t="s">
        <v>75</v>
      </c>
      <c r="D53" s="17" t="str">
        <f>"11:11:52"</f>
        <v>11:11:52</v>
      </c>
    </row>
    <row r="54" spans="1:4" x14ac:dyDescent="0.25">
      <c r="A54">
        <v>48</v>
      </c>
      <c r="B54" t="s">
        <v>718</v>
      </c>
      <c r="C54" t="s">
        <v>537</v>
      </c>
      <c r="D54" s="17" t="str">
        <f>"11:06:34"</f>
        <v>11:06:34</v>
      </c>
    </row>
    <row r="55" spans="1:4" x14ac:dyDescent="0.25">
      <c r="A55">
        <v>49</v>
      </c>
      <c r="B55" t="s">
        <v>558</v>
      </c>
      <c r="C55" t="s">
        <v>896</v>
      </c>
      <c r="D55" s="17" t="str">
        <f>"11:02:31"</f>
        <v>11:02:31</v>
      </c>
    </row>
    <row r="56" spans="1:4" x14ac:dyDescent="0.25">
      <c r="A56">
        <v>50</v>
      </c>
      <c r="B56" t="s">
        <v>98</v>
      </c>
      <c r="C56" t="s">
        <v>50</v>
      </c>
      <c r="D56" s="17" t="str">
        <f>"10:58:20"</f>
        <v>10:58:20</v>
      </c>
    </row>
    <row r="57" spans="1:4" x14ac:dyDescent="0.25">
      <c r="A57">
        <v>51</v>
      </c>
      <c r="B57" t="s">
        <v>426</v>
      </c>
      <c r="C57" t="s">
        <v>325</v>
      </c>
      <c r="D57" s="17" t="str">
        <f>"10:51:47"</f>
        <v>10:51:47</v>
      </c>
    </row>
    <row r="58" spans="1:4" x14ac:dyDescent="0.25">
      <c r="A58">
        <v>52</v>
      </c>
      <c r="B58" t="s">
        <v>37</v>
      </c>
      <c r="C58" t="s">
        <v>38</v>
      </c>
      <c r="D58" s="17" t="str">
        <f>"10:41:44"</f>
        <v>10:41:44</v>
      </c>
    </row>
    <row r="59" spans="1:4" x14ac:dyDescent="0.25">
      <c r="A59">
        <v>53</v>
      </c>
      <c r="B59" t="s">
        <v>132</v>
      </c>
      <c r="C59" t="s">
        <v>99</v>
      </c>
      <c r="D59" s="17" t="str">
        <f>"10:39:09"</f>
        <v>10:39:09</v>
      </c>
    </row>
    <row r="60" spans="1:4" x14ac:dyDescent="0.25">
      <c r="A60">
        <v>54</v>
      </c>
      <c r="B60" t="s">
        <v>33</v>
      </c>
      <c r="C60" t="s">
        <v>34</v>
      </c>
      <c r="D60" s="17" t="str">
        <f>"10:35:13"</f>
        <v>10:35:13</v>
      </c>
    </row>
    <row r="61" spans="1:4" x14ac:dyDescent="0.25">
      <c r="A61">
        <v>55</v>
      </c>
      <c r="B61" t="s">
        <v>708</v>
      </c>
      <c r="C61" t="s">
        <v>232</v>
      </c>
      <c r="D61" s="17" t="str">
        <f>"10:33:43"</f>
        <v>10:33:43</v>
      </c>
    </row>
    <row r="62" spans="1:4" x14ac:dyDescent="0.25">
      <c r="A62">
        <v>56</v>
      </c>
      <c r="B62" t="s">
        <v>145</v>
      </c>
      <c r="C62" t="s">
        <v>146</v>
      </c>
      <c r="D62" s="17" t="str">
        <f>"10:30:25"</f>
        <v>10:30:25</v>
      </c>
    </row>
    <row r="63" spans="1:4" x14ac:dyDescent="0.25">
      <c r="A63">
        <v>57</v>
      </c>
      <c r="B63" t="s">
        <v>532</v>
      </c>
      <c r="C63" t="s">
        <v>544</v>
      </c>
      <c r="D63" s="17" t="str">
        <f>"10:29:42"</f>
        <v>10:29:42</v>
      </c>
    </row>
    <row r="64" spans="1:4" x14ac:dyDescent="0.25">
      <c r="A64">
        <v>58</v>
      </c>
      <c r="B64" t="s">
        <v>173</v>
      </c>
      <c r="C64" t="s">
        <v>119</v>
      </c>
      <c r="D64" s="17" t="str">
        <f>"10:25:43"</f>
        <v>10:25:43</v>
      </c>
    </row>
    <row r="65" spans="1:4" x14ac:dyDescent="0.25">
      <c r="A65">
        <v>59</v>
      </c>
      <c r="B65" t="s">
        <v>430</v>
      </c>
      <c r="C65" t="s">
        <v>431</v>
      </c>
      <c r="D65" s="17" t="str">
        <f>"10:20:51"</f>
        <v>10:20:51</v>
      </c>
    </row>
    <row r="66" spans="1:4" x14ac:dyDescent="0.25">
      <c r="A66">
        <v>60</v>
      </c>
      <c r="B66" t="s">
        <v>175</v>
      </c>
      <c r="C66" t="s">
        <v>176</v>
      </c>
      <c r="D66" s="17" t="str">
        <f>"10:20:51"</f>
        <v>10:20:51</v>
      </c>
    </row>
    <row r="67" spans="1:4" x14ac:dyDescent="0.25">
      <c r="A67">
        <v>61</v>
      </c>
      <c r="B67" t="s">
        <v>506</v>
      </c>
      <c r="C67" t="s">
        <v>303</v>
      </c>
      <c r="D67" s="17" t="str">
        <f>"10:16:21"</f>
        <v>10:16:21</v>
      </c>
    </row>
    <row r="68" spans="1:4" x14ac:dyDescent="0.25">
      <c r="A68">
        <v>62</v>
      </c>
      <c r="B68" t="s">
        <v>289</v>
      </c>
      <c r="C68" t="s">
        <v>290</v>
      </c>
      <c r="D68" s="17" t="str">
        <f>"10:13:35"</f>
        <v>10:13:35</v>
      </c>
    </row>
    <row r="69" spans="1:4" x14ac:dyDescent="0.25">
      <c r="A69">
        <v>63</v>
      </c>
      <c r="B69" t="s">
        <v>905</v>
      </c>
      <c r="C69" t="s">
        <v>906</v>
      </c>
      <c r="D69" s="17" t="str">
        <f>"10:04:32"</f>
        <v>10:04:32</v>
      </c>
    </row>
    <row r="70" spans="1:4" x14ac:dyDescent="0.25">
      <c r="A70">
        <v>64</v>
      </c>
      <c r="B70" t="s">
        <v>120</v>
      </c>
      <c r="C70" t="s">
        <v>432</v>
      </c>
      <c r="D70" s="17" t="str">
        <f>"09:55:08"</f>
        <v>09:55:08</v>
      </c>
    </row>
    <row r="71" spans="1:4" x14ac:dyDescent="0.25">
      <c r="A71">
        <v>65</v>
      </c>
      <c r="B71" t="s">
        <v>504</v>
      </c>
      <c r="C71" t="s">
        <v>505</v>
      </c>
      <c r="D71" s="17" t="str">
        <f>"09:52:14"</f>
        <v>09:52:14</v>
      </c>
    </row>
    <row r="72" spans="1:4" x14ac:dyDescent="0.25">
      <c r="A72">
        <v>66</v>
      </c>
      <c r="B72" t="s">
        <v>170</v>
      </c>
      <c r="C72" t="s">
        <v>171</v>
      </c>
      <c r="D72" s="17" t="str">
        <f>"09:48:57"</f>
        <v>09:48:57</v>
      </c>
    </row>
    <row r="73" spans="1:4" x14ac:dyDescent="0.25">
      <c r="A73">
        <v>67</v>
      </c>
      <c r="B73" t="s">
        <v>85</v>
      </c>
      <c r="C73" t="s">
        <v>86</v>
      </c>
      <c r="D73" s="17" t="str">
        <f>"09:30:19"</f>
        <v>09:30:19</v>
      </c>
    </row>
    <row r="74" spans="1:4" x14ac:dyDescent="0.25">
      <c r="A74">
        <v>68</v>
      </c>
      <c r="B74" t="s">
        <v>51</v>
      </c>
      <c r="C74" t="s">
        <v>52</v>
      </c>
      <c r="D74" s="17" t="str">
        <f>"09:27:47"</f>
        <v>09:27:47</v>
      </c>
    </row>
    <row r="75" spans="1:4" x14ac:dyDescent="0.25">
      <c r="A75">
        <v>69</v>
      </c>
      <c r="B75" t="s">
        <v>186</v>
      </c>
      <c r="C75" t="s">
        <v>119</v>
      </c>
      <c r="D75" s="17" t="str">
        <f>"09:21:33"</f>
        <v>09:21:33</v>
      </c>
    </row>
    <row r="76" spans="1:4" x14ac:dyDescent="0.25">
      <c r="A76">
        <v>70</v>
      </c>
      <c r="B76" t="s">
        <v>285</v>
      </c>
      <c r="C76" t="s">
        <v>588</v>
      </c>
      <c r="D76" s="17" t="str">
        <f>"09:17:07"</f>
        <v>09:17:07</v>
      </c>
    </row>
    <row r="77" spans="1:4" x14ac:dyDescent="0.25">
      <c r="A77">
        <v>71</v>
      </c>
      <c r="B77" t="s">
        <v>116</v>
      </c>
      <c r="C77" t="s">
        <v>117</v>
      </c>
      <c r="D77" s="17" t="str">
        <f>"09:13:23"</f>
        <v>09:13:23</v>
      </c>
    </row>
    <row r="78" spans="1:4" x14ac:dyDescent="0.25">
      <c r="A78">
        <v>72</v>
      </c>
      <c r="B78" t="s">
        <v>82</v>
      </c>
      <c r="C78" t="s">
        <v>167</v>
      </c>
      <c r="D78" s="17" t="str">
        <f>"09:05:33"</f>
        <v>09:05:33</v>
      </c>
    </row>
    <row r="79" spans="1:4" x14ac:dyDescent="0.25">
      <c r="A79">
        <v>73</v>
      </c>
      <c r="B79" t="s">
        <v>276</v>
      </c>
      <c r="C79" t="s">
        <v>277</v>
      </c>
      <c r="D79" s="17" t="str">
        <f>"08:59:42"</f>
        <v>08:59:42</v>
      </c>
    </row>
    <row r="80" spans="1:4" x14ac:dyDescent="0.25">
      <c r="A80">
        <v>74</v>
      </c>
      <c r="B80" t="s">
        <v>95</v>
      </c>
      <c r="C80" t="s">
        <v>96</v>
      </c>
      <c r="D80" s="17" t="str">
        <f>"08:57:39"</f>
        <v>08:57:39</v>
      </c>
    </row>
    <row r="81" spans="1:4" x14ac:dyDescent="0.25">
      <c r="A81">
        <v>75</v>
      </c>
      <c r="B81" t="s">
        <v>28</v>
      </c>
      <c r="C81" t="s">
        <v>29</v>
      </c>
      <c r="D81" s="17" t="str">
        <f>"08:54:39"</f>
        <v>08:54:39</v>
      </c>
    </row>
    <row r="82" spans="1:4" x14ac:dyDescent="0.25">
      <c r="A82">
        <v>76</v>
      </c>
      <c r="B82" t="s">
        <v>182</v>
      </c>
      <c r="C82" t="s">
        <v>415</v>
      </c>
      <c r="D82" s="17" t="str">
        <f>"08:51:40"</f>
        <v>08:51:40</v>
      </c>
    </row>
    <row r="83" spans="1:4" x14ac:dyDescent="0.25">
      <c r="A83">
        <v>77</v>
      </c>
      <c r="B83" t="s">
        <v>83</v>
      </c>
      <c r="C83" t="s">
        <v>84</v>
      </c>
      <c r="D83" s="17" t="str">
        <f>"08:50:24"</f>
        <v>08:50:24</v>
      </c>
    </row>
    <row r="84" spans="1:4" x14ac:dyDescent="0.25">
      <c r="A84">
        <v>78</v>
      </c>
      <c r="B84" t="s">
        <v>222</v>
      </c>
      <c r="C84" t="s">
        <v>223</v>
      </c>
      <c r="D84" s="17" t="str">
        <f>"08:46:19"</f>
        <v>08:46:19</v>
      </c>
    </row>
    <row r="85" spans="1:4" x14ac:dyDescent="0.25">
      <c r="A85">
        <v>79</v>
      </c>
      <c r="B85" t="s">
        <v>287</v>
      </c>
      <c r="C85" t="s">
        <v>288</v>
      </c>
      <c r="D85" s="17" t="str">
        <f>"08:46:01"</f>
        <v>08:46:01</v>
      </c>
    </row>
    <row r="86" spans="1:4" x14ac:dyDescent="0.25">
      <c r="A86">
        <v>80</v>
      </c>
      <c r="B86" t="s">
        <v>519</v>
      </c>
      <c r="C86" t="s">
        <v>336</v>
      </c>
      <c r="D86" s="17" t="str">
        <f>"08:42:32"</f>
        <v>08:42:32</v>
      </c>
    </row>
    <row r="87" spans="1:4" x14ac:dyDescent="0.25">
      <c r="A87">
        <v>81</v>
      </c>
      <c r="B87" t="s">
        <v>468</v>
      </c>
      <c r="C87" t="s">
        <v>278</v>
      </c>
      <c r="D87" s="17" t="str">
        <f>"08:36:32"</f>
        <v>08:36:32</v>
      </c>
    </row>
    <row r="88" spans="1:4" x14ac:dyDescent="0.25">
      <c r="A88">
        <v>82</v>
      </c>
      <c r="B88" t="s">
        <v>156</v>
      </c>
      <c r="C88" t="s">
        <v>157</v>
      </c>
      <c r="D88" s="17" t="str">
        <f>"08:35:38"</f>
        <v>08:35:38</v>
      </c>
    </row>
    <row r="89" spans="1:4" x14ac:dyDescent="0.25">
      <c r="A89">
        <v>83</v>
      </c>
      <c r="B89" t="s">
        <v>249</v>
      </c>
      <c r="C89" t="s">
        <v>491</v>
      </c>
      <c r="D89" s="17" t="str">
        <f>"08:30:04"</f>
        <v>08:30:04</v>
      </c>
    </row>
    <row r="90" spans="1:4" x14ac:dyDescent="0.25">
      <c r="A90">
        <v>84</v>
      </c>
      <c r="B90" t="s">
        <v>87</v>
      </c>
      <c r="C90" t="s">
        <v>88</v>
      </c>
      <c r="D90" s="17" t="str">
        <f>"08:24:32"</f>
        <v>08:24:32</v>
      </c>
    </row>
    <row r="91" spans="1:4" x14ac:dyDescent="0.25">
      <c r="A91">
        <v>85</v>
      </c>
      <c r="B91" t="s">
        <v>830</v>
      </c>
      <c r="C91" t="s">
        <v>75</v>
      </c>
      <c r="D91" s="17" t="str">
        <f>"08:24:31"</f>
        <v>08:24:31</v>
      </c>
    </row>
    <row r="92" spans="1:4" x14ac:dyDescent="0.25">
      <c r="A92">
        <v>86</v>
      </c>
      <c r="B92" t="s">
        <v>129</v>
      </c>
      <c r="C92" t="s">
        <v>130</v>
      </c>
      <c r="D92" s="17" t="str">
        <f>"08:23:42"</f>
        <v>08:23:42</v>
      </c>
    </row>
    <row r="93" spans="1:4" x14ac:dyDescent="0.25">
      <c r="A93">
        <v>87</v>
      </c>
      <c r="B93" t="s">
        <v>55</v>
      </c>
      <c r="C93" t="s">
        <v>56</v>
      </c>
      <c r="D93" s="17" t="str">
        <f>"08:20:13"</f>
        <v>08:20:13</v>
      </c>
    </row>
    <row r="94" spans="1:4" x14ac:dyDescent="0.25">
      <c r="A94">
        <v>88</v>
      </c>
      <c r="B94" t="s">
        <v>860</v>
      </c>
      <c r="C94" t="s">
        <v>137</v>
      </c>
      <c r="D94" s="17" t="str">
        <f>"08:12:02"</f>
        <v>08:12:02</v>
      </c>
    </row>
    <row r="95" spans="1:4" x14ac:dyDescent="0.25">
      <c r="A95">
        <v>89</v>
      </c>
      <c r="B95" t="s">
        <v>63</v>
      </c>
      <c r="C95" t="s">
        <v>494</v>
      </c>
      <c r="D95" s="17" t="str">
        <f>"08:09:59"</f>
        <v>08:09:59</v>
      </c>
    </row>
    <row r="96" spans="1:4" x14ac:dyDescent="0.25">
      <c r="A96">
        <v>90</v>
      </c>
      <c r="B96" t="s">
        <v>20</v>
      </c>
      <c r="C96" t="s">
        <v>21</v>
      </c>
      <c r="D96" s="17" t="str">
        <f>"08:08:32"</f>
        <v>08:08:32</v>
      </c>
    </row>
    <row r="97" spans="1:4" x14ac:dyDescent="0.25">
      <c r="A97">
        <v>91</v>
      </c>
      <c r="B97" t="s">
        <v>657</v>
      </c>
      <c r="C97" t="s">
        <v>213</v>
      </c>
      <c r="D97" s="17" t="str">
        <f>"08:07:31"</f>
        <v>08:07:31</v>
      </c>
    </row>
    <row r="98" spans="1:4" x14ac:dyDescent="0.25">
      <c r="A98">
        <v>92</v>
      </c>
      <c r="B98" t="s">
        <v>291</v>
      </c>
      <c r="C98" t="s">
        <v>436</v>
      </c>
      <c r="D98" s="17" t="str">
        <f>"08:07:20"</f>
        <v>08:07:20</v>
      </c>
    </row>
    <row r="99" spans="1:4" x14ac:dyDescent="0.25">
      <c r="A99">
        <v>93</v>
      </c>
      <c r="B99" t="s">
        <v>719</v>
      </c>
      <c r="C99" t="s">
        <v>720</v>
      </c>
      <c r="D99" s="17" t="str">
        <f>"07:59:35"</f>
        <v>07:59:35</v>
      </c>
    </row>
    <row r="100" spans="1:4" x14ac:dyDescent="0.25">
      <c r="A100">
        <v>94</v>
      </c>
      <c r="B100" t="s">
        <v>174</v>
      </c>
      <c r="C100" t="s">
        <v>99</v>
      </c>
      <c r="D100" s="17" t="str">
        <f>"07:56:05"</f>
        <v>07:56:05</v>
      </c>
    </row>
    <row r="101" spans="1:4" x14ac:dyDescent="0.25">
      <c r="A101">
        <v>95</v>
      </c>
      <c r="B101" t="s">
        <v>191</v>
      </c>
      <c r="C101" t="s">
        <v>192</v>
      </c>
      <c r="D101" s="17" t="str">
        <f>"07:51:30"</f>
        <v>07:51:30</v>
      </c>
    </row>
    <row r="102" spans="1:4" x14ac:dyDescent="0.25">
      <c r="A102">
        <v>96</v>
      </c>
      <c r="B102" t="s">
        <v>498</v>
      </c>
      <c r="C102" t="s">
        <v>521</v>
      </c>
      <c r="D102" s="17" t="str">
        <f>"07:50:34"</f>
        <v>07:50:34</v>
      </c>
    </row>
    <row r="103" spans="1:4" x14ac:dyDescent="0.25">
      <c r="A103">
        <v>97</v>
      </c>
      <c r="B103" t="s">
        <v>698</v>
      </c>
      <c r="C103" t="s">
        <v>194</v>
      </c>
      <c r="D103" s="17" t="str">
        <f>"07:50:31"</f>
        <v>07:50:31</v>
      </c>
    </row>
    <row r="104" spans="1:4" x14ac:dyDescent="0.25">
      <c r="A104">
        <v>98</v>
      </c>
      <c r="B104" t="s">
        <v>313</v>
      </c>
      <c r="C104" t="s">
        <v>444</v>
      </c>
      <c r="D104" s="17" t="str">
        <f>"07:46:12"</f>
        <v>07:46:12</v>
      </c>
    </row>
    <row r="105" spans="1:4" x14ac:dyDescent="0.25">
      <c r="A105">
        <v>99</v>
      </c>
      <c r="B105" t="s">
        <v>305</v>
      </c>
      <c r="C105" t="s">
        <v>308</v>
      </c>
      <c r="D105" s="17" t="str">
        <f>"07:38:30"</f>
        <v>07:38:30</v>
      </c>
    </row>
    <row r="106" spans="1:4" x14ac:dyDescent="0.25">
      <c r="A106">
        <v>100</v>
      </c>
      <c r="B106" t="s">
        <v>109</v>
      </c>
      <c r="C106" t="s">
        <v>110</v>
      </c>
      <c r="D106" s="17" t="str">
        <f>"07:27:52"</f>
        <v>07:27:52</v>
      </c>
    </row>
    <row r="107" spans="1:4" x14ac:dyDescent="0.25">
      <c r="A107">
        <v>101</v>
      </c>
      <c r="B107" t="s">
        <v>244</v>
      </c>
      <c r="C107" t="s">
        <v>108</v>
      </c>
      <c r="D107" s="17" t="str">
        <f>"07:27:23"</f>
        <v>07:27:23</v>
      </c>
    </row>
    <row r="108" spans="1:4" x14ac:dyDescent="0.25">
      <c r="A108">
        <v>102</v>
      </c>
      <c r="B108" t="s">
        <v>107</v>
      </c>
      <c r="C108" t="s">
        <v>292</v>
      </c>
      <c r="D108" s="17" t="str">
        <f>"07:24:31"</f>
        <v>07:24:31</v>
      </c>
    </row>
    <row r="109" spans="1:4" x14ac:dyDescent="0.25">
      <c r="A109">
        <v>103</v>
      </c>
      <c r="B109" t="s">
        <v>185</v>
      </c>
      <c r="C109" t="s">
        <v>67</v>
      </c>
      <c r="D109" s="17" t="str">
        <f>"07:23:33"</f>
        <v>07:23:33</v>
      </c>
    </row>
    <row r="110" spans="1:4" x14ac:dyDescent="0.25">
      <c r="A110">
        <v>104</v>
      </c>
      <c r="B110" t="s">
        <v>211</v>
      </c>
      <c r="C110" t="s">
        <v>228</v>
      </c>
      <c r="D110" s="17" t="str">
        <f>"07:22:36"</f>
        <v>07:22:36</v>
      </c>
    </row>
    <row r="111" spans="1:4" x14ac:dyDescent="0.25">
      <c r="A111">
        <v>105</v>
      </c>
      <c r="B111" t="s">
        <v>263</v>
      </c>
      <c r="C111" t="s">
        <v>256</v>
      </c>
      <c r="D111" s="17" t="str">
        <f>"07:20:43"</f>
        <v>07:20:43</v>
      </c>
    </row>
    <row r="112" spans="1:4" x14ac:dyDescent="0.25">
      <c r="A112">
        <v>106</v>
      </c>
      <c r="B112" t="s">
        <v>165</v>
      </c>
      <c r="C112" t="s">
        <v>547</v>
      </c>
      <c r="D112" s="17" t="str">
        <f>"07:17:32"</f>
        <v>07:17:32</v>
      </c>
    </row>
    <row r="113" spans="1:4" x14ac:dyDescent="0.25">
      <c r="A113">
        <v>107</v>
      </c>
      <c r="B113" t="s">
        <v>127</v>
      </c>
      <c r="C113" t="s">
        <v>246</v>
      </c>
      <c r="D113" s="17" t="str">
        <f>"07:05:55"</f>
        <v>07:05:55</v>
      </c>
    </row>
    <row r="114" spans="1:4" x14ac:dyDescent="0.25">
      <c r="A114">
        <v>108</v>
      </c>
      <c r="B114" t="s">
        <v>572</v>
      </c>
      <c r="C114" t="s">
        <v>573</v>
      </c>
      <c r="D114" s="17" t="str">
        <f>"06:54:25"</f>
        <v>06:54:25</v>
      </c>
    </row>
    <row r="115" spans="1:4" x14ac:dyDescent="0.25">
      <c r="A115">
        <v>109</v>
      </c>
      <c r="B115" t="s">
        <v>215</v>
      </c>
      <c r="C115" t="s">
        <v>216</v>
      </c>
      <c r="D115" s="17" t="str">
        <f>"06:53:25"</f>
        <v>06:53:25</v>
      </c>
    </row>
    <row r="116" spans="1:4" x14ac:dyDescent="0.25">
      <c r="A116">
        <v>110</v>
      </c>
      <c r="B116" t="s">
        <v>74</v>
      </c>
      <c r="C116" t="s">
        <v>320</v>
      </c>
      <c r="D116" s="17" t="str">
        <f>"06:53:12"</f>
        <v>06:53:12</v>
      </c>
    </row>
    <row r="117" spans="1:4" x14ac:dyDescent="0.25">
      <c r="A117">
        <v>111</v>
      </c>
      <c r="B117" t="s">
        <v>424</v>
      </c>
      <c r="C117" t="s">
        <v>425</v>
      </c>
      <c r="D117" s="17" t="str">
        <f>"06:51:29"</f>
        <v>06:51:29</v>
      </c>
    </row>
    <row r="118" spans="1:4" x14ac:dyDescent="0.25">
      <c r="A118">
        <v>112</v>
      </c>
      <c r="B118" t="s">
        <v>163</v>
      </c>
      <c r="C118" t="s">
        <v>164</v>
      </c>
      <c r="D118" s="17" t="str">
        <f>"06:47:24"</f>
        <v>06:47:24</v>
      </c>
    </row>
    <row r="119" spans="1:4" x14ac:dyDescent="0.25">
      <c r="A119">
        <v>113</v>
      </c>
      <c r="B119" t="s">
        <v>482</v>
      </c>
      <c r="C119" t="s">
        <v>114</v>
      </c>
      <c r="D119" s="17" t="str">
        <f>"06:47:16"</f>
        <v>06:47:16</v>
      </c>
    </row>
    <row r="120" spans="1:4" x14ac:dyDescent="0.25">
      <c r="A120">
        <v>114</v>
      </c>
      <c r="B120" t="s">
        <v>180</v>
      </c>
      <c r="C120" t="s">
        <v>181</v>
      </c>
      <c r="D120" s="17" t="str">
        <f>"06:46:41"</f>
        <v>06:46:41</v>
      </c>
    </row>
    <row r="121" spans="1:4" x14ac:dyDescent="0.25">
      <c r="A121">
        <v>115</v>
      </c>
      <c r="B121" t="s">
        <v>106</v>
      </c>
      <c r="C121" t="s">
        <v>54</v>
      </c>
      <c r="D121" s="17" t="str">
        <f>"06:45:53"</f>
        <v>06:45:53</v>
      </c>
    </row>
    <row r="122" spans="1:4" x14ac:dyDescent="0.25">
      <c r="A122">
        <v>116</v>
      </c>
      <c r="B122" t="s">
        <v>736</v>
      </c>
      <c r="C122" t="s">
        <v>737</v>
      </c>
      <c r="D122" s="17" t="str">
        <f>"06:39:18"</f>
        <v>06:39:18</v>
      </c>
    </row>
    <row r="123" spans="1:4" x14ac:dyDescent="0.25">
      <c r="A123">
        <v>117</v>
      </c>
      <c r="B123" t="s">
        <v>590</v>
      </c>
      <c r="C123" t="s">
        <v>207</v>
      </c>
      <c r="D123" s="17" t="str">
        <f>"06:38:11"</f>
        <v>06:38:11</v>
      </c>
    </row>
    <row r="124" spans="1:4" x14ac:dyDescent="0.25">
      <c r="A124">
        <v>118</v>
      </c>
      <c r="B124" t="s">
        <v>721</v>
      </c>
      <c r="C124" t="s">
        <v>212</v>
      </c>
      <c r="D124" s="17" t="str">
        <f>"06:36:05"</f>
        <v>06:36:05</v>
      </c>
    </row>
    <row r="125" spans="1:4" x14ac:dyDescent="0.25">
      <c r="A125">
        <v>119</v>
      </c>
      <c r="B125" t="s">
        <v>983</v>
      </c>
      <c r="C125" t="s">
        <v>108</v>
      </c>
      <c r="D125" s="17" t="str">
        <f>"06:34:28"</f>
        <v>06:34:28</v>
      </c>
    </row>
    <row r="126" spans="1:4" x14ac:dyDescent="0.25">
      <c r="A126">
        <v>120</v>
      </c>
      <c r="B126" t="s">
        <v>16</v>
      </c>
      <c r="C126" t="s">
        <v>17</v>
      </c>
      <c r="D126" s="17" t="str">
        <f>"06:34:02"</f>
        <v>06:34:02</v>
      </c>
    </row>
    <row r="127" spans="1:4" x14ac:dyDescent="0.25">
      <c r="A127">
        <v>121</v>
      </c>
      <c r="B127" t="s">
        <v>51</v>
      </c>
      <c r="C127" t="s">
        <v>111</v>
      </c>
      <c r="D127" s="17" t="str">
        <f>"06:31:33"</f>
        <v>06:31:33</v>
      </c>
    </row>
    <row r="128" spans="1:4" x14ac:dyDescent="0.25">
      <c r="A128">
        <v>122</v>
      </c>
      <c r="B128" t="s">
        <v>206</v>
      </c>
      <c r="C128" t="s">
        <v>922</v>
      </c>
      <c r="D128" s="17" t="str">
        <f>"06:29:41"</f>
        <v>06:29:41</v>
      </c>
    </row>
    <row r="129" spans="1:4" x14ac:dyDescent="0.25">
      <c r="A129">
        <v>123</v>
      </c>
      <c r="B129" t="s">
        <v>26</v>
      </c>
      <c r="C129" t="s">
        <v>114</v>
      </c>
      <c r="D129" s="17" t="str">
        <f>"06:28:15"</f>
        <v>06:28:15</v>
      </c>
    </row>
    <row r="130" spans="1:4" x14ac:dyDescent="0.25">
      <c r="A130">
        <v>124</v>
      </c>
      <c r="B130" t="s">
        <v>242</v>
      </c>
      <c r="C130" t="s">
        <v>1022</v>
      </c>
      <c r="D130" s="17" t="str">
        <f>"06:20:50"</f>
        <v>06:20:50</v>
      </c>
    </row>
    <row r="131" spans="1:4" x14ac:dyDescent="0.25">
      <c r="A131">
        <v>125</v>
      </c>
      <c r="B131" t="s">
        <v>242</v>
      </c>
      <c r="C131" t="s">
        <v>1021</v>
      </c>
      <c r="D131" s="17" t="str">
        <f>"06:20:50"</f>
        <v>06:20:50</v>
      </c>
    </row>
    <row r="132" spans="1:4" x14ac:dyDescent="0.25">
      <c r="A132">
        <v>126</v>
      </c>
      <c r="B132" t="s">
        <v>189</v>
      </c>
      <c r="C132" t="s">
        <v>190</v>
      </c>
      <c r="D132" s="17" t="str">
        <f>"06:19:53"</f>
        <v>06:19:53</v>
      </c>
    </row>
    <row r="133" spans="1:4" x14ac:dyDescent="0.25">
      <c r="A133">
        <v>127</v>
      </c>
      <c r="B133" t="s">
        <v>324</v>
      </c>
      <c r="C133" t="s">
        <v>167</v>
      </c>
      <c r="D133" s="17" t="str">
        <f>"06:17:46"</f>
        <v>06:17:46</v>
      </c>
    </row>
    <row r="134" spans="1:4" x14ac:dyDescent="0.25">
      <c r="A134">
        <v>128</v>
      </c>
      <c r="B134" t="s">
        <v>455</v>
      </c>
      <c r="C134" t="s">
        <v>456</v>
      </c>
      <c r="D134" s="17" t="str">
        <f>"06:15:50"</f>
        <v>06:15:50</v>
      </c>
    </row>
    <row r="135" spans="1:4" x14ac:dyDescent="0.25">
      <c r="A135">
        <v>129</v>
      </c>
      <c r="B135" t="s">
        <v>472</v>
      </c>
      <c r="C135" t="s">
        <v>473</v>
      </c>
      <c r="D135" s="17" t="str">
        <f>"06:13:38"</f>
        <v>06:13:38</v>
      </c>
    </row>
    <row r="136" spans="1:4" x14ac:dyDescent="0.25">
      <c r="A136">
        <v>130</v>
      </c>
      <c r="B136" t="s">
        <v>440</v>
      </c>
      <c r="C136" t="s">
        <v>441</v>
      </c>
      <c r="D136" s="17" t="str">
        <f>"06:11:27"</f>
        <v>06:11:27</v>
      </c>
    </row>
    <row r="137" spans="1:4" x14ac:dyDescent="0.25">
      <c r="A137">
        <v>131</v>
      </c>
      <c r="B137" t="s">
        <v>297</v>
      </c>
      <c r="C137" t="s">
        <v>470</v>
      </c>
      <c r="D137" s="17" t="str">
        <f>"06:10:55"</f>
        <v>06:10:55</v>
      </c>
    </row>
    <row r="138" spans="1:4" x14ac:dyDescent="0.25">
      <c r="A138">
        <v>132</v>
      </c>
      <c r="B138" t="s">
        <v>225</v>
      </c>
      <c r="C138" t="s">
        <v>226</v>
      </c>
      <c r="D138" s="17" t="str">
        <f>"06:09:50"</f>
        <v>06:09:50</v>
      </c>
    </row>
    <row r="139" spans="1:4" x14ac:dyDescent="0.25">
      <c r="A139">
        <v>133</v>
      </c>
      <c r="B139" t="s">
        <v>235</v>
      </c>
      <c r="C139" t="s">
        <v>137</v>
      </c>
      <c r="D139" s="17" t="str">
        <f>"06:06:22"</f>
        <v>06:06:22</v>
      </c>
    </row>
    <row r="140" spans="1:4" x14ac:dyDescent="0.25">
      <c r="A140">
        <v>134</v>
      </c>
      <c r="B140" t="s">
        <v>591</v>
      </c>
      <c r="C140" t="s">
        <v>592</v>
      </c>
      <c r="D140" s="17" t="str">
        <f>"06:02:30"</f>
        <v>06:02:30</v>
      </c>
    </row>
    <row r="141" spans="1:4" x14ac:dyDescent="0.25">
      <c r="A141">
        <v>135</v>
      </c>
      <c r="B141" t="s">
        <v>580</v>
      </c>
      <c r="C141" t="s">
        <v>99</v>
      </c>
      <c r="D141" s="17" t="str">
        <f>"05:58:47"</f>
        <v>05:58:47</v>
      </c>
    </row>
    <row r="142" spans="1:4" x14ac:dyDescent="0.25">
      <c r="A142">
        <v>136</v>
      </c>
      <c r="B142" t="s">
        <v>585</v>
      </c>
      <c r="C142" t="s">
        <v>176</v>
      </c>
      <c r="D142" s="17" t="str">
        <f>"05:55:00"</f>
        <v>05:55:00</v>
      </c>
    </row>
    <row r="143" spans="1:4" x14ac:dyDescent="0.25">
      <c r="A143">
        <v>137</v>
      </c>
      <c r="B143" t="s">
        <v>104</v>
      </c>
      <c r="C143" t="s">
        <v>108</v>
      </c>
      <c r="D143" s="17" t="str">
        <f>"05:54:01"</f>
        <v>05:54:01</v>
      </c>
    </row>
    <row r="144" spans="1:4" x14ac:dyDescent="0.25">
      <c r="A144">
        <v>138</v>
      </c>
      <c r="B144" t="s">
        <v>16</v>
      </c>
      <c r="C144" t="s">
        <v>22</v>
      </c>
      <c r="D144" s="17" t="str">
        <f>"05:51:58"</f>
        <v>05:51:58</v>
      </c>
    </row>
    <row r="145" spans="1:4" x14ac:dyDescent="0.25">
      <c r="A145">
        <v>139</v>
      </c>
      <c r="B145" t="s">
        <v>583</v>
      </c>
      <c r="C145" t="s">
        <v>35</v>
      </c>
      <c r="D145" s="17" t="str">
        <f>"05:50:13"</f>
        <v>05:50:13</v>
      </c>
    </row>
    <row r="146" spans="1:4" x14ac:dyDescent="0.25">
      <c r="A146">
        <v>140</v>
      </c>
      <c r="B146" t="s">
        <v>66</v>
      </c>
      <c r="C146" t="s">
        <v>67</v>
      </c>
      <c r="D146" s="17" t="str">
        <f>"05:49:09"</f>
        <v>05:49:09</v>
      </c>
    </row>
    <row r="147" spans="1:4" x14ac:dyDescent="0.25">
      <c r="A147">
        <v>141</v>
      </c>
      <c r="B147" t="s">
        <v>321</v>
      </c>
      <c r="C147" t="s">
        <v>322</v>
      </c>
      <c r="D147" s="17" t="str">
        <f>"05:48:40"</f>
        <v>05:48:40</v>
      </c>
    </row>
    <row r="148" spans="1:4" x14ac:dyDescent="0.25">
      <c r="A148">
        <v>142</v>
      </c>
      <c r="B148" t="s">
        <v>498</v>
      </c>
      <c r="C148" t="s">
        <v>30</v>
      </c>
      <c r="D148" s="17" t="str">
        <f>"05:46:46"</f>
        <v>05:46:46</v>
      </c>
    </row>
    <row r="149" spans="1:4" x14ac:dyDescent="0.25">
      <c r="A149">
        <v>143</v>
      </c>
      <c r="B149" t="s">
        <v>559</v>
      </c>
      <c r="C149" t="s">
        <v>232</v>
      </c>
      <c r="D149" s="17" t="str">
        <f>"05:43:17"</f>
        <v>05:43:17</v>
      </c>
    </row>
    <row r="150" spans="1:4" x14ac:dyDescent="0.25">
      <c r="A150">
        <v>144</v>
      </c>
      <c r="B150" t="s">
        <v>112</v>
      </c>
      <c r="C150" t="s">
        <v>493</v>
      </c>
      <c r="D150" s="17" t="str">
        <f>"05:43:06"</f>
        <v>05:43:06</v>
      </c>
    </row>
    <row r="151" spans="1:4" x14ac:dyDescent="0.25">
      <c r="A151">
        <v>145</v>
      </c>
      <c r="B151" t="s">
        <v>936</v>
      </c>
      <c r="C151" t="s">
        <v>256</v>
      </c>
      <c r="D151" s="17" t="str">
        <f>"05:39:11"</f>
        <v>05:39:11</v>
      </c>
    </row>
    <row r="152" spans="1:4" x14ac:dyDescent="0.25">
      <c r="A152">
        <v>146</v>
      </c>
      <c r="B152" t="s">
        <v>464</v>
      </c>
      <c r="C152" t="s">
        <v>465</v>
      </c>
      <c r="D152" s="17" t="str">
        <f>"05:36:11"</f>
        <v>05:36:11</v>
      </c>
    </row>
    <row r="153" spans="1:4" x14ac:dyDescent="0.25">
      <c r="A153">
        <v>147</v>
      </c>
      <c r="B153" t="s">
        <v>168</v>
      </c>
      <c r="C153" t="s">
        <v>169</v>
      </c>
      <c r="D153" s="17" t="str">
        <f>"05:35:41"</f>
        <v>05:35:41</v>
      </c>
    </row>
    <row r="154" spans="1:4" x14ac:dyDescent="0.25">
      <c r="A154">
        <v>148</v>
      </c>
      <c r="B154" t="s">
        <v>26</v>
      </c>
      <c r="C154" t="s">
        <v>1072</v>
      </c>
      <c r="D154" s="17" t="str">
        <f>"05:35:03"</f>
        <v>05:35:03</v>
      </c>
    </row>
    <row r="155" spans="1:4" x14ac:dyDescent="0.25">
      <c r="A155">
        <v>149</v>
      </c>
      <c r="B155" t="s">
        <v>735</v>
      </c>
      <c r="C155" t="s">
        <v>739</v>
      </c>
      <c r="D155" s="17" t="str">
        <f>"05:34:57"</f>
        <v>05:34:57</v>
      </c>
    </row>
    <row r="156" spans="1:4" x14ac:dyDescent="0.25">
      <c r="A156">
        <v>150</v>
      </c>
      <c r="B156" t="s">
        <v>695</v>
      </c>
      <c r="C156" t="s">
        <v>505</v>
      </c>
      <c r="D156" s="17" t="str">
        <f>"05:33:24"</f>
        <v>05:33:24</v>
      </c>
    </row>
    <row r="157" spans="1:4" x14ac:dyDescent="0.25">
      <c r="A157">
        <v>151</v>
      </c>
      <c r="B157" t="s">
        <v>186</v>
      </c>
      <c r="C157" t="s">
        <v>195</v>
      </c>
      <c r="D157" s="17" t="str">
        <f>"05:31:30"</f>
        <v>05:31:30</v>
      </c>
    </row>
    <row r="158" spans="1:4" x14ac:dyDescent="0.25">
      <c r="A158">
        <v>152</v>
      </c>
      <c r="B158" t="s">
        <v>587</v>
      </c>
      <c r="C158" t="s">
        <v>27</v>
      </c>
      <c r="D158" s="17" t="str">
        <f>"05:31:19"</f>
        <v>05:31:19</v>
      </c>
    </row>
    <row r="159" spans="1:4" x14ac:dyDescent="0.25">
      <c r="A159">
        <v>153</v>
      </c>
      <c r="B159" t="s">
        <v>127</v>
      </c>
      <c r="C159" t="s">
        <v>128</v>
      </c>
      <c r="D159" s="17" t="str">
        <f>"05:29:57"</f>
        <v>05:29:57</v>
      </c>
    </row>
    <row r="160" spans="1:4" x14ac:dyDescent="0.25">
      <c r="A160">
        <v>154</v>
      </c>
      <c r="B160" t="s">
        <v>112</v>
      </c>
      <c r="C160" t="s">
        <v>480</v>
      </c>
      <c r="D160" s="17" t="str">
        <f>"05:25:19"</f>
        <v>05:25:19</v>
      </c>
    </row>
    <row r="161" spans="1:4" x14ac:dyDescent="0.25">
      <c r="A161">
        <v>155</v>
      </c>
      <c r="B161" t="s">
        <v>182</v>
      </c>
      <c r="C161" t="s">
        <v>144</v>
      </c>
      <c r="D161" s="17" t="str">
        <f>"05:24:41"</f>
        <v>05:24:41</v>
      </c>
    </row>
    <row r="162" spans="1:4" x14ac:dyDescent="0.25">
      <c r="A162">
        <v>156</v>
      </c>
      <c r="B162" t="s">
        <v>199</v>
      </c>
      <c r="C162" t="s">
        <v>200</v>
      </c>
      <c r="D162" s="17" t="str">
        <f>"05:22:59"</f>
        <v>05:22:59</v>
      </c>
    </row>
    <row r="163" spans="1:4" x14ac:dyDescent="0.25">
      <c r="A163">
        <v>157</v>
      </c>
      <c r="B163" t="s">
        <v>593</v>
      </c>
      <c r="C163" t="s">
        <v>166</v>
      </c>
      <c r="D163" s="17" t="str">
        <f>"05:19:15"</f>
        <v>05:19:15</v>
      </c>
    </row>
    <row r="164" spans="1:4" x14ac:dyDescent="0.25">
      <c r="A164">
        <v>158</v>
      </c>
      <c r="B164" t="s">
        <v>329</v>
      </c>
      <c r="C164" t="s">
        <v>108</v>
      </c>
      <c r="D164" s="17" t="str">
        <f>"05:16:20"</f>
        <v>05:16:20</v>
      </c>
    </row>
    <row r="165" spans="1:4" x14ac:dyDescent="0.25">
      <c r="A165">
        <v>159</v>
      </c>
      <c r="B165" t="s">
        <v>451</v>
      </c>
      <c r="C165" t="s">
        <v>452</v>
      </c>
      <c r="D165" s="17" t="str">
        <f>"05:15:00"</f>
        <v>05:15:00</v>
      </c>
    </row>
    <row r="166" spans="1:4" x14ac:dyDescent="0.25">
      <c r="A166">
        <v>160</v>
      </c>
      <c r="B166" t="s">
        <v>245</v>
      </c>
      <c r="C166" t="s">
        <v>167</v>
      </c>
      <c r="D166" s="17" t="str">
        <f>"05:06:56"</f>
        <v>05:06:56</v>
      </c>
    </row>
    <row r="167" spans="1:4" x14ac:dyDescent="0.25">
      <c r="A167">
        <v>161</v>
      </c>
      <c r="B167" t="s">
        <v>414</v>
      </c>
      <c r="C167" t="s">
        <v>114</v>
      </c>
      <c r="D167" s="17" t="str">
        <f>"05:04:23"</f>
        <v>05:04:23</v>
      </c>
    </row>
    <row r="168" spans="1:4" x14ac:dyDescent="0.25">
      <c r="A168">
        <v>162</v>
      </c>
      <c r="B168" t="s">
        <v>687</v>
      </c>
      <c r="C168" t="s">
        <v>181</v>
      </c>
      <c r="D168" s="17" t="str">
        <f>"05:03:34"</f>
        <v>05:03:34</v>
      </c>
    </row>
    <row r="169" spans="1:4" x14ac:dyDescent="0.25">
      <c r="A169">
        <v>163</v>
      </c>
      <c r="B169" t="s">
        <v>722</v>
      </c>
      <c r="C169" t="s">
        <v>723</v>
      </c>
      <c r="D169" s="17" t="str">
        <f>"05:03:12"</f>
        <v>05:03:12</v>
      </c>
    </row>
    <row r="170" spans="1:4" x14ac:dyDescent="0.25">
      <c r="A170">
        <v>164</v>
      </c>
      <c r="B170" t="s">
        <v>136</v>
      </c>
      <c r="C170" t="s">
        <v>99</v>
      </c>
      <c r="D170" s="17" t="str">
        <f>"05:00:44"</f>
        <v>05:00:44</v>
      </c>
    </row>
    <row r="171" spans="1:4" x14ac:dyDescent="0.25">
      <c r="A171">
        <v>165</v>
      </c>
      <c r="B171" t="s">
        <v>203</v>
      </c>
      <c r="C171" t="s">
        <v>214</v>
      </c>
      <c r="D171" s="17" t="str">
        <f>"05:00:02"</f>
        <v>05:00:02</v>
      </c>
    </row>
    <row r="172" spans="1:4" x14ac:dyDescent="0.25">
      <c r="A172">
        <v>166</v>
      </c>
      <c r="B172" t="s">
        <v>178</v>
      </c>
      <c r="C172" t="s">
        <v>179</v>
      </c>
      <c r="D172" s="17" t="str">
        <f>"04:52:29"</f>
        <v>04:52:29</v>
      </c>
    </row>
    <row r="173" spans="1:4" x14ac:dyDescent="0.25">
      <c r="A173">
        <v>167</v>
      </c>
      <c r="B173" t="s">
        <v>483</v>
      </c>
      <c r="C173" t="s">
        <v>79</v>
      </c>
      <c r="D173" s="17" t="str">
        <f>"04:51:17"</f>
        <v>04:51:17</v>
      </c>
    </row>
    <row r="174" spans="1:4" x14ac:dyDescent="0.25">
      <c r="A174">
        <v>168</v>
      </c>
      <c r="B174" t="s">
        <v>940</v>
      </c>
      <c r="C174" t="s">
        <v>164</v>
      </c>
      <c r="D174" s="17" t="str">
        <f>"04:51:00"</f>
        <v>04:51:00</v>
      </c>
    </row>
    <row r="175" spans="1:4" x14ac:dyDescent="0.25">
      <c r="A175">
        <v>169</v>
      </c>
      <c r="B175" t="s">
        <v>68</v>
      </c>
      <c r="C175" t="s">
        <v>231</v>
      </c>
      <c r="D175" s="17" t="str">
        <f>"04:48:47"</f>
        <v>04:48:47</v>
      </c>
    </row>
    <row r="176" spans="1:4" x14ac:dyDescent="0.25">
      <c r="A176">
        <v>170</v>
      </c>
      <c r="B176" t="s">
        <v>677</v>
      </c>
      <c r="C176" t="s">
        <v>665</v>
      </c>
      <c r="D176" s="17" t="str">
        <f>"04:47:41"</f>
        <v>04:47:41</v>
      </c>
    </row>
    <row r="177" spans="1:4" x14ac:dyDescent="0.25">
      <c r="A177">
        <v>171</v>
      </c>
      <c r="B177" t="s">
        <v>698</v>
      </c>
      <c r="C177" t="s">
        <v>700</v>
      </c>
      <c r="D177" s="17" t="str">
        <f>"04:46:25"</f>
        <v>04:46:25</v>
      </c>
    </row>
    <row r="178" spans="1:4" x14ac:dyDescent="0.25">
      <c r="A178">
        <v>172</v>
      </c>
      <c r="B178" t="s">
        <v>287</v>
      </c>
      <c r="C178" t="s">
        <v>1069</v>
      </c>
      <c r="D178" s="17" t="str">
        <f>"04:46:06"</f>
        <v>04:46:06</v>
      </c>
    </row>
    <row r="179" spans="1:4" x14ac:dyDescent="0.25">
      <c r="A179">
        <v>173</v>
      </c>
      <c r="B179" t="s">
        <v>735</v>
      </c>
      <c r="C179" t="s">
        <v>157</v>
      </c>
      <c r="D179" s="17" t="str">
        <f>"04:45:26"</f>
        <v>04:45:26</v>
      </c>
    </row>
    <row r="180" spans="1:4" x14ac:dyDescent="0.25">
      <c r="A180">
        <v>174</v>
      </c>
      <c r="B180" t="s">
        <v>89</v>
      </c>
      <c r="C180" t="s">
        <v>90</v>
      </c>
      <c r="D180" s="17" t="str">
        <f>"04:38:02"</f>
        <v>04:38:02</v>
      </c>
    </row>
    <row r="181" spans="1:4" x14ac:dyDescent="0.25">
      <c r="A181">
        <v>175</v>
      </c>
      <c r="B181" t="s">
        <v>247</v>
      </c>
      <c r="C181" t="s">
        <v>608</v>
      </c>
      <c r="D181" s="17" t="str">
        <f>"04:36:20"</f>
        <v>04:36:20</v>
      </c>
    </row>
    <row r="182" spans="1:4" x14ac:dyDescent="0.25">
      <c r="A182">
        <v>176</v>
      </c>
      <c r="B182" t="s">
        <v>204</v>
      </c>
      <c r="C182" t="s">
        <v>217</v>
      </c>
      <c r="D182" s="17" t="str">
        <f>"04:32:53"</f>
        <v>04:32:53</v>
      </c>
    </row>
    <row r="183" spans="1:4" x14ac:dyDescent="0.25">
      <c r="A183">
        <v>177</v>
      </c>
      <c r="B183" t="s">
        <v>40</v>
      </c>
      <c r="C183" t="s">
        <v>41</v>
      </c>
      <c r="D183" s="17" t="str">
        <f>"04:31:13"</f>
        <v>04:31:13</v>
      </c>
    </row>
    <row r="184" spans="1:4" x14ac:dyDescent="0.25">
      <c r="A184">
        <v>178</v>
      </c>
      <c r="B184" t="s">
        <v>267</v>
      </c>
      <c r="C184" t="s">
        <v>252</v>
      </c>
      <c r="D184" s="17" t="str">
        <f>"04:30:31"</f>
        <v>04:30:31</v>
      </c>
    </row>
    <row r="185" spans="1:4" x14ac:dyDescent="0.25">
      <c r="A185">
        <v>179</v>
      </c>
      <c r="B185" t="s">
        <v>80</v>
      </c>
      <c r="C185" t="s">
        <v>108</v>
      </c>
      <c r="D185" s="17" t="str">
        <f>"04:29:32"</f>
        <v>04:29:32</v>
      </c>
    </row>
    <row r="186" spans="1:4" x14ac:dyDescent="0.25">
      <c r="A186">
        <v>180</v>
      </c>
      <c r="B186" t="s">
        <v>149</v>
      </c>
      <c r="C186" t="s">
        <v>62</v>
      </c>
      <c r="D186" s="17" t="str">
        <f>"04:29:15"</f>
        <v>04:29:15</v>
      </c>
    </row>
    <row r="187" spans="1:4" x14ac:dyDescent="0.25">
      <c r="A187">
        <v>181</v>
      </c>
      <c r="B187" t="s">
        <v>463</v>
      </c>
      <c r="C187" t="s">
        <v>344</v>
      </c>
      <c r="D187" s="17" t="str">
        <f>"04:27:08"</f>
        <v>04:27:08</v>
      </c>
    </row>
    <row r="188" spans="1:4" x14ac:dyDescent="0.25">
      <c r="A188">
        <v>182</v>
      </c>
      <c r="B188" t="s">
        <v>672</v>
      </c>
      <c r="C188" t="s">
        <v>518</v>
      </c>
      <c r="D188" s="17" t="str">
        <f>"04:26:07"</f>
        <v>04:26:07</v>
      </c>
    </row>
    <row r="189" spans="1:4" x14ac:dyDescent="0.25">
      <c r="A189">
        <v>183</v>
      </c>
      <c r="B189" t="s">
        <v>429</v>
      </c>
      <c r="C189" t="s">
        <v>56</v>
      </c>
      <c r="D189" s="17" t="str">
        <f>"04:22:40"</f>
        <v>04:22:40</v>
      </c>
    </row>
    <row r="190" spans="1:4" x14ac:dyDescent="0.25">
      <c r="A190">
        <v>184</v>
      </c>
      <c r="B190" t="s">
        <v>69</v>
      </c>
      <c r="C190" t="s">
        <v>70</v>
      </c>
      <c r="D190" s="17" t="str">
        <f>"04:21:08"</f>
        <v>04:21:08</v>
      </c>
    </row>
    <row r="191" spans="1:4" x14ac:dyDescent="0.25">
      <c r="A191">
        <v>185</v>
      </c>
      <c r="B191" t="s">
        <v>420</v>
      </c>
      <c r="C191" t="s">
        <v>268</v>
      </c>
      <c r="D191" s="17" t="str">
        <f>"04:20:07"</f>
        <v>04:20:07</v>
      </c>
    </row>
    <row r="192" spans="1:4" x14ac:dyDescent="0.25">
      <c r="A192">
        <v>186</v>
      </c>
      <c r="B192" t="s">
        <v>283</v>
      </c>
      <c r="C192" t="s">
        <v>284</v>
      </c>
      <c r="D192" s="17" t="str">
        <f>"04:16:56"</f>
        <v>04:16:56</v>
      </c>
    </row>
    <row r="193" spans="1:4" x14ac:dyDescent="0.25">
      <c r="A193">
        <v>187</v>
      </c>
      <c r="B193" t="s">
        <v>1014</v>
      </c>
      <c r="C193" t="s">
        <v>1015</v>
      </c>
      <c r="D193" s="17" t="str">
        <f>"04:16:25"</f>
        <v>04:16:25</v>
      </c>
    </row>
    <row r="194" spans="1:4" x14ac:dyDescent="0.25">
      <c r="A194">
        <v>188</v>
      </c>
      <c r="B194" t="s">
        <v>438</v>
      </c>
      <c r="C194" t="s">
        <v>65</v>
      </c>
      <c r="D194" s="17" t="str">
        <f>"04:13:17"</f>
        <v>04:13:17</v>
      </c>
    </row>
    <row r="195" spans="1:4" x14ac:dyDescent="0.25">
      <c r="A195">
        <v>189</v>
      </c>
      <c r="B195" t="s">
        <v>601</v>
      </c>
      <c r="C195" t="s">
        <v>602</v>
      </c>
      <c r="D195" s="17" t="str">
        <f>"04:13:16"</f>
        <v>04:13:16</v>
      </c>
    </row>
    <row r="196" spans="1:4" x14ac:dyDescent="0.25">
      <c r="A196">
        <v>190</v>
      </c>
      <c r="B196" t="s">
        <v>1036</v>
      </c>
      <c r="C196" t="s">
        <v>1037</v>
      </c>
      <c r="D196" s="17" t="str">
        <f>"04:10:15"</f>
        <v>04:10:15</v>
      </c>
    </row>
    <row r="197" spans="1:4" x14ac:dyDescent="0.25">
      <c r="A197">
        <v>191</v>
      </c>
      <c r="B197" t="s">
        <v>635</v>
      </c>
      <c r="C197" t="s">
        <v>636</v>
      </c>
      <c r="D197" s="17" t="str">
        <f>"04:09:14"</f>
        <v>04:09:14</v>
      </c>
    </row>
    <row r="198" spans="1:4" x14ac:dyDescent="0.25">
      <c r="A198">
        <v>192</v>
      </c>
      <c r="B198" t="s">
        <v>482</v>
      </c>
      <c r="C198" t="s">
        <v>336</v>
      </c>
      <c r="D198" s="17" t="str">
        <f>"04:05:23"</f>
        <v>04:05:23</v>
      </c>
    </row>
    <row r="199" spans="1:4" x14ac:dyDescent="0.25">
      <c r="A199">
        <v>193</v>
      </c>
      <c r="B199" t="s">
        <v>1257</v>
      </c>
      <c r="C199" t="s">
        <v>1258</v>
      </c>
      <c r="D199" s="17" t="str">
        <f>"04:05:05"</f>
        <v>04:05:05</v>
      </c>
    </row>
    <row r="200" spans="1:4" x14ac:dyDescent="0.25">
      <c r="A200">
        <v>194</v>
      </c>
      <c r="B200" t="s">
        <v>1189</v>
      </c>
      <c r="C200" t="s">
        <v>1256</v>
      </c>
      <c r="D200" s="17" t="str">
        <f>"04:04:38"</f>
        <v>04:04:38</v>
      </c>
    </row>
    <row r="201" spans="1:4" x14ac:dyDescent="0.25">
      <c r="A201">
        <v>195</v>
      </c>
      <c r="B201" t="s">
        <v>1254</v>
      </c>
      <c r="C201" t="s">
        <v>1255</v>
      </c>
      <c r="D201" s="17" t="str">
        <f>"04:04:04"</f>
        <v>04:04:04</v>
      </c>
    </row>
    <row r="202" spans="1:4" x14ac:dyDescent="0.25">
      <c r="A202">
        <v>196</v>
      </c>
      <c r="B202" t="s">
        <v>87</v>
      </c>
      <c r="C202" t="s">
        <v>202</v>
      </c>
      <c r="D202" s="17" t="str">
        <f>"04:04:01"</f>
        <v>04:04:01</v>
      </c>
    </row>
    <row r="203" spans="1:4" x14ac:dyDescent="0.25">
      <c r="A203">
        <v>197</v>
      </c>
      <c r="B203" t="s">
        <v>209</v>
      </c>
      <c r="C203" t="s">
        <v>157</v>
      </c>
      <c r="D203" s="17" t="str">
        <f>"04:02:46"</f>
        <v>04:02:46</v>
      </c>
    </row>
    <row r="204" spans="1:4" x14ac:dyDescent="0.25">
      <c r="A204">
        <v>198</v>
      </c>
      <c r="B204" t="s">
        <v>198</v>
      </c>
      <c r="C204" t="s">
        <v>487</v>
      </c>
      <c r="D204" s="17" t="str">
        <f>"04:01:49"</f>
        <v>04:01:49</v>
      </c>
    </row>
    <row r="205" spans="1:4" x14ac:dyDescent="0.25">
      <c r="A205">
        <v>199</v>
      </c>
      <c r="B205" t="s">
        <v>233</v>
      </c>
      <c r="C205" t="s">
        <v>234</v>
      </c>
      <c r="D205" s="17" t="str">
        <f>"04:00:29"</f>
        <v>04:00:29</v>
      </c>
    </row>
    <row r="206" spans="1:4" x14ac:dyDescent="0.25">
      <c r="A206">
        <v>200</v>
      </c>
      <c r="B206" t="s">
        <v>271</v>
      </c>
      <c r="C206" t="s">
        <v>35</v>
      </c>
      <c r="D206" s="17" t="str">
        <f>"03:59:50"</f>
        <v>03:59:50</v>
      </c>
    </row>
    <row r="207" spans="1:4" x14ac:dyDescent="0.25">
      <c r="A207">
        <v>201</v>
      </c>
      <c r="B207" t="s">
        <v>158</v>
      </c>
      <c r="C207" t="s">
        <v>159</v>
      </c>
      <c r="D207" s="17" t="str">
        <f>"03:59:38"</f>
        <v>03:59:38</v>
      </c>
    </row>
    <row r="208" spans="1:4" x14ac:dyDescent="0.25">
      <c r="A208">
        <v>202</v>
      </c>
      <c r="B208" t="s">
        <v>653</v>
      </c>
      <c r="C208" t="s">
        <v>654</v>
      </c>
      <c r="D208" s="17" t="str">
        <f>"03:57:03"</f>
        <v>03:57:03</v>
      </c>
    </row>
    <row r="209" spans="1:4" x14ac:dyDescent="0.25">
      <c r="A209">
        <v>203</v>
      </c>
      <c r="B209" t="s">
        <v>584</v>
      </c>
      <c r="C209" t="s">
        <v>607</v>
      </c>
      <c r="D209" s="17" t="str">
        <f>"03:54:53"</f>
        <v>03:54:53</v>
      </c>
    </row>
    <row r="210" spans="1:4" x14ac:dyDescent="0.25">
      <c r="A210">
        <v>204</v>
      </c>
      <c r="B210" t="s">
        <v>218</v>
      </c>
      <c r="C210" t="s">
        <v>56</v>
      </c>
      <c r="D210" s="17" t="str">
        <f>"03:54:45"</f>
        <v>03:54:45</v>
      </c>
    </row>
    <row r="211" spans="1:4" x14ac:dyDescent="0.25">
      <c r="A211">
        <v>205</v>
      </c>
      <c r="B211" t="s">
        <v>1252</v>
      </c>
      <c r="C211" t="s">
        <v>1253</v>
      </c>
      <c r="D211" s="17" t="str">
        <f>"03:52:56"</f>
        <v>03:52:56</v>
      </c>
    </row>
    <row r="212" spans="1:4" x14ac:dyDescent="0.25">
      <c r="A212">
        <v>206</v>
      </c>
      <c r="B212" t="s">
        <v>1071</v>
      </c>
      <c r="C212" t="s">
        <v>537</v>
      </c>
      <c r="D212" s="17" t="str">
        <f>"03:52:54"</f>
        <v>03:52:54</v>
      </c>
    </row>
    <row r="213" spans="1:4" x14ac:dyDescent="0.25">
      <c r="A213">
        <v>207</v>
      </c>
      <c r="B213" t="s">
        <v>329</v>
      </c>
      <c r="C213" t="s">
        <v>193</v>
      </c>
      <c r="D213" s="17" t="str">
        <f>"03:52:26"</f>
        <v>03:52:26</v>
      </c>
    </row>
    <row r="214" spans="1:4" x14ac:dyDescent="0.25">
      <c r="A214">
        <v>208</v>
      </c>
      <c r="B214" t="s">
        <v>730</v>
      </c>
      <c r="C214" t="s">
        <v>79</v>
      </c>
      <c r="D214" s="17" t="str">
        <f>"03:51:25"</f>
        <v>03:51:25</v>
      </c>
    </row>
    <row r="215" spans="1:4" x14ac:dyDescent="0.25">
      <c r="A215">
        <v>209</v>
      </c>
      <c r="B215" t="s">
        <v>919</v>
      </c>
      <c r="C215" t="s">
        <v>27</v>
      </c>
      <c r="D215" s="17" t="str">
        <f>"03:50:28"</f>
        <v>03:50:28</v>
      </c>
    </row>
    <row r="216" spans="1:4" x14ac:dyDescent="0.25">
      <c r="A216">
        <v>210</v>
      </c>
      <c r="B216" t="s">
        <v>618</v>
      </c>
      <c r="C216" t="s">
        <v>207</v>
      </c>
      <c r="D216" s="17" t="str">
        <f>"03:48:45"</f>
        <v>03:48:45</v>
      </c>
    </row>
    <row r="217" spans="1:4" x14ac:dyDescent="0.25">
      <c r="A217">
        <v>211</v>
      </c>
      <c r="B217" t="s">
        <v>792</v>
      </c>
      <c r="C217" t="s">
        <v>108</v>
      </c>
      <c r="D217" s="17" t="str">
        <f>"03:46:09"</f>
        <v>03:46:09</v>
      </c>
    </row>
    <row r="218" spans="1:4" x14ac:dyDescent="0.25">
      <c r="A218">
        <v>212</v>
      </c>
      <c r="B218" t="s">
        <v>31</v>
      </c>
      <c r="C218" t="s">
        <v>32</v>
      </c>
      <c r="D218" s="17" t="str">
        <f>"03:46:07"</f>
        <v>03:46:07</v>
      </c>
    </row>
    <row r="219" spans="1:4" x14ac:dyDescent="0.25">
      <c r="A219">
        <v>213</v>
      </c>
      <c r="B219" t="s">
        <v>570</v>
      </c>
      <c r="C219" t="s">
        <v>571</v>
      </c>
      <c r="D219" s="17" t="str">
        <f>"03:44:12"</f>
        <v>03:44:12</v>
      </c>
    </row>
    <row r="220" spans="1:4" x14ac:dyDescent="0.25">
      <c r="A220">
        <v>214</v>
      </c>
      <c r="B220" t="s">
        <v>783</v>
      </c>
      <c r="C220" t="s">
        <v>137</v>
      </c>
      <c r="D220" s="17" t="str">
        <f>"03:43:52"</f>
        <v>03:43:52</v>
      </c>
    </row>
    <row r="221" spans="1:4" x14ac:dyDescent="0.25">
      <c r="A221">
        <v>215</v>
      </c>
      <c r="B221" t="s">
        <v>1248</v>
      </c>
      <c r="C221" t="s">
        <v>1249</v>
      </c>
      <c r="D221" s="17" t="str">
        <f>"03:43:50"</f>
        <v>03:43:50</v>
      </c>
    </row>
    <row r="222" spans="1:4" x14ac:dyDescent="0.25">
      <c r="A222">
        <v>216</v>
      </c>
      <c r="B222" t="s">
        <v>510</v>
      </c>
      <c r="C222" t="s">
        <v>511</v>
      </c>
      <c r="D222" s="17" t="str">
        <f>"03:38:47"</f>
        <v>03:38:47</v>
      </c>
    </row>
    <row r="223" spans="1:4" x14ac:dyDescent="0.25">
      <c r="A223">
        <v>217</v>
      </c>
      <c r="B223" t="s">
        <v>272</v>
      </c>
      <c r="C223" t="s">
        <v>232</v>
      </c>
      <c r="D223" s="17" t="str">
        <f>"03:37:51"</f>
        <v>03:37:51</v>
      </c>
    </row>
    <row r="224" spans="1:4" x14ac:dyDescent="0.25">
      <c r="A224">
        <v>218</v>
      </c>
      <c r="B224" t="s">
        <v>1093</v>
      </c>
      <c r="C224" t="s">
        <v>280</v>
      </c>
      <c r="D224" s="17" t="str">
        <f>"03:37:14"</f>
        <v>03:37:14</v>
      </c>
    </row>
    <row r="225" spans="1:4" x14ac:dyDescent="0.25">
      <c r="A225">
        <v>219</v>
      </c>
      <c r="B225" t="s">
        <v>1093</v>
      </c>
      <c r="C225" t="s">
        <v>229</v>
      </c>
      <c r="D225" s="17" t="str">
        <f>"03:37:13"</f>
        <v>03:37:13</v>
      </c>
    </row>
    <row r="226" spans="1:4" x14ac:dyDescent="0.25">
      <c r="A226">
        <v>220</v>
      </c>
      <c r="B226" t="s">
        <v>508</v>
      </c>
      <c r="C226" t="s">
        <v>573</v>
      </c>
      <c r="D226" s="17" t="str">
        <f>"03:37:12"</f>
        <v>03:37:12</v>
      </c>
    </row>
    <row r="227" spans="1:4" x14ac:dyDescent="0.25">
      <c r="A227">
        <v>221</v>
      </c>
      <c r="B227" t="s">
        <v>981</v>
      </c>
      <c r="C227" t="s">
        <v>527</v>
      </c>
      <c r="D227" s="17" t="str">
        <f>"03:35:07"</f>
        <v>03:35:07</v>
      </c>
    </row>
    <row r="228" spans="1:4" x14ac:dyDescent="0.25">
      <c r="A228">
        <v>222</v>
      </c>
      <c r="B228" t="s">
        <v>1034</v>
      </c>
      <c r="C228" t="s">
        <v>1035</v>
      </c>
      <c r="D228" s="17" t="str">
        <f>"03:34:58"</f>
        <v>03:34:58</v>
      </c>
    </row>
    <row r="229" spans="1:4" x14ac:dyDescent="0.25">
      <c r="A229">
        <v>223</v>
      </c>
      <c r="B229" t="s">
        <v>1259</v>
      </c>
      <c r="C229" t="s">
        <v>1260</v>
      </c>
      <c r="D229" s="17" t="str">
        <f>"03:33:37"</f>
        <v>03:33:37</v>
      </c>
    </row>
    <row r="230" spans="1:4" x14ac:dyDescent="0.25">
      <c r="A230">
        <v>224</v>
      </c>
      <c r="B230" t="s">
        <v>1262</v>
      </c>
      <c r="C230" t="s">
        <v>1263</v>
      </c>
      <c r="D230" s="17" t="str">
        <f>"03:33:37"</f>
        <v>03:33:37</v>
      </c>
    </row>
    <row r="231" spans="1:4" x14ac:dyDescent="0.25">
      <c r="A231">
        <v>225</v>
      </c>
      <c r="B231" t="s">
        <v>1261</v>
      </c>
      <c r="C231" t="s">
        <v>133</v>
      </c>
      <c r="D231" s="17" t="str">
        <f>"03:33:37"</f>
        <v>03:33:37</v>
      </c>
    </row>
    <row r="232" spans="1:4" x14ac:dyDescent="0.25">
      <c r="A232">
        <v>226</v>
      </c>
      <c r="B232" t="s">
        <v>855</v>
      </c>
      <c r="C232" t="s">
        <v>125</v>
      </c>
      <c r="D232" s="17" t="str">
        <f>"03:33:36"</f>
        <v>03:33:36</v>
      </c>
    </row>
    <row r="233" spans="1:4" x14ac:dyDescent="0.25">
      <c r="A233">
        <v>227</v>
      </c>
      <c r="B233" t="s">
        <v>541</v>
      </c>
      <c r="C233" t="s">
        <v>542</v>
      </c>
      <c r="D233" s="17" t="str">
        <f>"03:32:29"</f>
        <v>03:32:29</v>
      </c>
    </row>
    <row r="234" spans="1:4" x14ac:dyDescent="0.25">
      <c r="A234">
        <v>228</v>
      </c>
      <c r="B234" t="s">
        <v>204</v>
      </c>
      <c r="C234" t="s">
        <v>337</v>
      </c>
      <c r="D234" s="17" t="str">
        <f>"03:32:17"</f>
        <v>03:32:17</v>
      </c>
    </row>
    <row r="235" spans="1:4" x14ac:dyDescent="0.25">
      <c r="A235">
        <v>229</v>
      </c>
      <c r="B235" t="s">
        <v>447</v>
      </c>
      <c r="C235" t="s">
        <v>213</v>
      </c>
      <c r="D235" s="17" t="str">
        <f>"03:32:07"</f>
        <v>03:32:07</v>
      </c>
    </row>
    <row r="236" spans="1:4" x14ac:dyDescent="0.25">
      <c r="A236">
        <v>230</v>
      </c>
      <c r="B236" t="s">
        <v>477</v>
      </c>
      <c r="C236" t="s">
        <v>35</v>
      </c>
      <c r="D236" s="17" t="str">
        <f>"03:30:58"</f>
        <v>03:30:58</v>
      </c>
    </row>
    <row r="237" spans="1:4" x14ac:dyDescent="0.25">
      <c r="A237">
        <v>231</v>
      </c>
      <c r="B237" t="s">
        <v>681</v>
      </c>
      <c r="C237" t="s">
        <v>181</v>
      </c>
      <c r="D237" s="17" t="str">
        <f>"03:30:32"</f>
        <v>03:30:32</v>
      </c>
    </row>
    <row r="238" spans="1:4" x14ac:dyDescent="0.25">
      <c r="A238">
        <v>232</v>
      </c>
      <c r="B238" t="s">
        <v>725</v>
      </c>
      <c r="C238" t="s">
        <v>726</v>
      </c>
      <c r="D238" s="17" t="str">
        <f>"03:29:08"</f>
        <v>03:29:08</v>
      </c>
    </row>
    <row r="239" spans="1:4" x14ac:dyDescent="0.25">
      <c r="A239">
        <v>233</v>
      </c>
      <c r="B239" t="s">
        <v>528</v>
      </c>
      <c r="C239" t="s">
        <v>731</v>
      </c>
      <c r="D239" s="17" t="str">
        <f>"03:29:02"</f>
        <v>03:29:02</v>
      </c>
    </row>
    <row r="240" spans="1:4" x14ac:dyDescent="0.25">
      <c r="A240">
        <v>234</v>
      </c>
      <c r="B240" t="s">
        <v>740</v>
      </c>
      <c r="C240" t="s">
        <v>212</v>
      </c>
      <c r="D240" s="17" t="str">
        <f>"03:28:58"</f>
        <v>03:28:58</v>
      </c>
    </row>
    <row r="241" spans="1:4" x14ac:dyDescent="0.25">
      <c r="A241">
        <v>235</v>
      </c>
      <c r="B241" t="s">
        <v>930</v>
      </c>
      <c r="C241" t="s">
        <v>148</v>
      </c>
      <c r="D241" s="17" t="str">
        <f>"03:28:54"</f>
        <v>03:28:54</v>
      </c>
    </row>
    <row r="242" spans="1:4" x14ac:dyDescent="0.25">
      <c r="A242">
        <v>236</v>
      </c>
      <c r="B242" t="s">
        <v>196</v>
      </c>
      <c r="C242" t="s">
        <v>197</v>
      </c>
      <c r="D242" s="17" t="str">
        <f>"03:27:22"</f>
        <v>03:27:22</v>
      </c>
    </row>
    <row r="243" spans="1:4" x14ac:dyDescent="0.25">
      <c r="A243">
        <v>237</v>
      </c>
      <c r="B243" t="s">
        <v>623</v>
      </c>
      <c r="C243" t="s">
        <v>624</v>
      </c>
      <c r="D243" s="17" t="str">
        <f>"03:26:07"</f>
        <v>03:26:07</v>
      </c>
    </row>
    <row r="244" spans="1:4" x14ac:dyDescent="0.25">
      <c r="A244">
        <v>238</v>
      </c>
      <c r="B244" t="s">
        <v>744</v>
      </c>
      <c r="C244" t="s">
        <v>745</v>
      </c>
      <c r="D244" s="17" t="str">
        <f>"03:25:32"</f>
        <v>03:25:32</v>
      </c>
    </row>
    <row r="245" spans="1:4" x14ac:dyDescent="0.25">
      <c r="A245">
        <v>239</v>
      </c>
      <c r="B245" t="s">
        <v>319</v>
      </c>
      <c r="C245" t="s">
        <v>212</v>
      </c>
      <c r="D245" s="17" t="str">
        <f>"03:24:48"</f>
        <v>03:24:48</v>
      </c>
    </row>
    <row r="246" spans="1:4" x14ac:dyDescent="0.25">
      <c r="A246">
        <v>240</v>
      </c>
      <c r="B246" t="s">
        <v>478</v>
      </c>
      <c r="C246" t="s">
        <v>492</v>
      </c>
      <c r="D246" s="17" t="str">
        <f>"03:24:36"</f>
        <v>03:24:36</v>
      </c>
    </row>
    <row r="247" spans="1:4" x14ac:dyDescent="0.25">
      <c r="A247">
        <v>241</v>
      </c>
      <c r="B247" t="s">
        <v>937</v>
      </c>
      <c r="C247" t="s">
        <v>938</v>
      </c>
      <c r="D247" s="17" t="str">
        <f>"03:23:22"</f>
        <v>03:23:22</v>
      </c>
    </row>
    <row r="248" spans="1:4" x14ac:dyDescent="0.25">
      <c r="A248">
        <v>242</v>
      </c>
      <c r="B248" t="s">
        <v>932</v>
      </c>
      <c r="C248" t="s">
        <v>933</v>
      </c>
      <c r="D248" s="17" t="str">
        <f>"03:23:08"</f>
        <v>03:23:08</v>
      </c>
    </row>
    <row r="249" spans="1:4" x14ac:dyDescent="0.25">
      <c r="A249">
        <v>243</v>
      </c>
      <c r="B249" t="s">
        <v>39</v>
      </c>
      <c r="C249" t="s">
        <v>248</v>
      </c>
      <c r="D249" s="17" t="str">
        <f>"03:20:18"</f>
        <v>03:20:18</v>
      </c>
    </row>
    <row r="250" spans="1:4" x14ac:dyDescent="0.25">
      <c r="A250">
        <v>244</v>
      </c>
      <c r="B250" t="s">
        <v>78</v>
      </c>
      <c r="C250" t="s">
        <v>79</v>
      </c>
      <c r="D250" s="17" t="str">
        <f>"03:19:07"</f>
        <v>03:19:07</v>
      </c>
    </row>
    <row r="251" spans="1:4" x14ac:dyDescent="0.25">
      <c r="A251">
        <v>245</v>
      </c>
      <c r="B251" t="s">
        <v>508</v>
      </c>
      <c r="C251" t="s">
        <v>111</v>
      </c>
      <c r="D251" s="17" t="str">
        <f>"03:17:08"</f>
        <v>03:17:08</v>
      </c>
    </row>
    <row r="252" spans="1:4" x14ac:dyDescent="0.25">
      <c r="A252">
        <v>246</v>
      </c>
      <c r="B252" t="s">
        <v>18</v>
      </c>
      <c r="C252" t="s">
        <v>19</v>
      </c>
      <c r="D252" s="17" t="str">
        <f>"03:14:43"</f>
        <v>03:14:43</v>
      </c>
    </row>
    <row r="253" spans="1:4" x14ac:dyDescent="0.25">
      <c r="A253">
        <v>247</v>
      </c>
      <c r="B253" t="s">
        <v>1097</v>
      </c>
      <c r="C253" t="s">
        <v>763</v>
      </c>
      <c r="D253" s="17" t="str">
        <f>"03:14:24"</f>
        <v>03:14:24</v>
      </c>
    </row>
    <row r="254" spans="1:4" x14ac:dyDescent="0.25">
      <c r="A254">
        <v>248</v>
      </c>
      <c r="B254" t="s">
        <v>1095</v>
      </c>
      <c r="C254" t="s">
        <v>1096</v>
      </c>
      <c r="D254" s="17" t="str">
        <f>"03:14:18"</f>
        <v>03:14:18</v>
      </c>
    </row>
    <row r="255" spans="1:4" x14ac:dyDescent="0.25">
      <c r="A255">
        <v>249</v>
      </c>
      <c r="B255" t="s">
        <v>1094</v>
      </c>
      <c r="C255" t="s">
        <v>79</v>
      </c>
      <c r="D255" s="17" t="str">
        <f>"03:13:58"</f>
        <v>03:13:58</v>
      </c>
    </row>
    <row r="256" spans="1:4" x14ac:dyDescent="0.25">
      <c r="A256">
        <v>250</v>
      </c>
      <c r="B256" t="s">
        <v>727</v>
      </c>
      <c r="C256" t="s">
        <v>728</v>
      </c>
      <c r="D256" s="17" t="str">
        <f>"03:13:57"</f>
        <v>03:13:57</v>
      </c>
    </row>
    <row r="257" spans="1:4" x14ac:dyDescent="0.25">
      <c r="A257">
        <v>251</v>
      </c>
      <c r="B257" t="s">
        <v>1093</v>
      </c>
      <c r="C257" t="s">
        <v>114</v>
      </c>
      <c r="D257" s="17" t="str">
        <f>"03:13:50"</f>
        <v>03:13:50</v>
      </c>
    </row>
    <row r="258" spans="1:4" x14ac:dyDescent="0.25">
      <c r="A258">
        <v>252</v>
      </c>
      <c r="B258" t="s">
        <v>459</v>
      </c>
      <c r="C258" t="s">
        <v>759</v>
      </c>
      <c r="D258" s="17" t="str">
        <f>"03:12:09"</f>
        <v>03:12:09</v>
      </c>
    </row>
    <row r="259" spans="1:4" x14ac:dyDescent="0.25">
      <c r="A259">
        <v>253</v>
      </c>
      <c r="B259" t="s">
        <v>920</v>
      </c>
      <c r="C259" t="s">
        <v>30</v>
      </c>
      <c r="D259" s="17" t="str">
        <f>"03:12:08"</f>
        <v>03:12:08</v>
      </c>
    </row>
    <row r="260" spans="1:4" x14ac:dyDescent="0.25">
      <c r="A260">
        <v>254</v>
      </c>
      <c r="B260" t="s">
        <v>532</v>
      </c>
      <c r="C260" t="s">
        <v>77</v>
      </c>
      <c r="D260" s="17" t="str">
        <f>"03:12:02"</f>
        <v>03:12:02</v>
      </c>
    </row>
    <row r="261" spans="1:4" x14ac:dyDescent="0.25">
      <c r="A261">
        <v>255</v>
      </c>
      <c r="B261" t="s">
        <v>941</v>
      </c>
      <c r="C261" t="s">
        <v>609</v>
      </c>
      <c r="D261" s="17" t="str">
        <f>"03:10:54"</f>
        <v>03:10:54</v>
      </c>
    </row>
    <row r="262" spans="1:4" x14ac:dyDescent="0.25">
      <c r="A262">
        <v>256</v>
      </c>
      <c r="B262" t="s">
        <v>1088</v>
      </c>
      <c r="C262" t="s">
        <v>1230</v>
      </c>
      <c r="D262" s="17" t="str">
        <f>"03:09:39"</f>
        <v>03:09:39</v>
      </c>
    </row>
    <row r="263" spans="1:4" x14ac:dyDescent="0.25">
      <c r="A263">
        <v>257</v>
      </c>
      <c r="B263" t="s">
        <v>1229</v>
      </c>
      <c r="C263" t="s">
        <v>622</v>
      </c>
      <c r="D263" s="17" t="str">
        <f>"03:09:38"</f>
        <v>03:09:38</v>
      </c>
    </row>
    <row r="264" spans="1:4" x14ac:dyDescent="0.25">
      <c r="A264">
        <v>258</v>
      </c>
      <c r="B264" t="s">
        <v>279</v>
      </c>
      <c r="C264" t="s">
        <v>838</v>
      </c>
      <c r="D264" s="17" t="str">
        <f>"03:07:06"</f>
        <v>03:07:06</v>
      </c>
    </row>
    <row r="265" spans="1:4" x14ac:dyDescent="0.25">
      <c r="A265">
        <v>259</v>
      </c>
      <c r="B265" t="s">
        <v>121</v>
      </c>
      <c r="C265" t="s">
        <v>122</v>
      </c>
      <c r="D265" s="17" t="str">
        <f>"03:07:04"</f>
        <v>03:07:04</v>
      </c>
    </row>
    <row r="266" spans="1:4" x14ac:dyDescent="0.25">
      <c r="A266">
        <v>260</v>
      </c>
      <c r="B266" t="s">
        <v>317</v>
      </c>
      <c r="C266" t="s">
        <v>318</v>
      </c>
      <c r="D266" s="17" t="str">
        <f>"03:06:04"</f>
        <v>03:06:04</v>
      </c>
    </row>
    <row r="267" spans="1:4" x14ac:dyDescent="0.25">
      <c r="A267">
        <v>261</v>
      </c>
      <c r="B267" t="s">
        <v>917</v>
      </c>
      <c r="C267" t="s">
        <v>918</v>
      </c>
      <c r="D267" s="17" t="str">
        <f>"03:06:00"</f>
        <v>03:06:00</v>
      </c>
    </row>
    <row r="268" spans="1:4" x14ac:dyDescent="0.25">
      <c r="A268">
        <v>262</v>
      </c>
      <c r="B268" t="s">
        <v>561</v>
      </c>
      <c r="C268" t="s">
        <v>562</v>
      </c>
      <c r="D268" s="17" t="str">
        <f>"03:05:58"</f>
        <v>03:05:58</v>
      </c>
    </row>
    <row r="269" spans="1:4" x14ac:dyDescent="0.25">
      <c r="A269">
        <v>263</v>
      </c>
      <c r="B269" t="s">
        <v>1224</v>
      </c>
      <c r="C269" t="s">
        <v>1225</v>
      </c>
      <c r="D269" s="17" t="str">
        <f>"03:04:56"</f>
        <v>03:04:56</v>
      </c>
    </row>
    <row r="270" spans="1:4" x14ac:dyDescent="0.25">
      <c r="A270">
        <v>264</v>
      </c>
      <c r="B270" t="s">
        <v>662</v>
      </c>
      <c r="C270" t="s">
        <v>664</v>
      </c>
      <c r="D270" s="17" t="str">
        <f>"03:04:19"</f>
        <v>03:04:19</v>
      </c>
    </row>
    <row r="271" spans="1:4" x14ac:dyDescent="0.25">
      <c r="A271">
        <v>265</v>
      </c>
      <c r="B271" t="s">
        <v>1082</v>
      </c>
      <c r="C271" t="s">
        <v>40</v>
      </c>
      <c r="D271" s="17" t="str">
        <f>"03:00:26"</f>
        <v>03:00:26</v>
      </c>
    </row>
    <row r="272" spans="1:4" x14ac:dyDescent="0.25">
      <c r="A272">
        <v>266</v>
      </c>
      <c r="B272" t="s">
        <v>972</v>
      </c>
      <c r="C272" t="s">
        <v>184</v>
      </c>
      <c r="D272" s="17" t="str">
        <f>"02:59:33"</f>
        <v>02:59:33</v>
      </c>
    </row>
    <row r="273" spans="1:4" x14ac:dyDescent="0.25">
      <c r="A273">
        <v>267</v>
      </c>
      <c r="B273" t="s">
        <v>1080</v>
      </c>
      <c r="C273" t="s">
        <v>1081</v>
      </c>
      <c r="D273" s="17" t="str">
        <f>"02:59:25"</f>
        <v>02:59:25</v>
      </c>
    </row>
    <row r="274" spans="1:4" x14ac:dyDescent="0.25">
      <c r="A274">
        <v>268</v>
      </c>
      <c r="B274" t="s">
        <v>106</v>
      </c>
      <c r="C274" t="s">
        <v>24</v>
      </c>
      <c r="D274" s="17" t="str">
        <f>"02:59:24"</f>
        <v>02:59:24</v>
      </c>
    </row>
    <row r="275" spans="1:4" x14ac:dyDescent="0.25">
      <c r="A275">
        <v>269</v>
      </c>
      <c r="B275" t="s">
        <v>215</v>
      </c>
      <c r="C275" t="s">
        <v>111</v>
      </c>
      <c r="D275" s="17" t="str">
        <f>"02:59:07"</f>
        <v>02:59:07</v>
      </c>
    </row>
    <row r="276" spans="1:4" x14ac:dyDescent="0.25">
      <c r="A276">
        <v>270</v>
      </c>
      <c r="B276" t="s">
        <v>147</v>
      </c>
      <c r="C276" t="s">
        <v>148</v>
      </c>
      <c r="D276" s="17" t="str">
        <f>"02:58:40"</f>
        <v>02:58:40</v>
      </c>
    </row>
    <row r="277" spans="1:4" x14ac:dyDescent="0.25">
      <c r="A277">
        <v>271</v>
      </c>
      <c r="B277" t="s">
        <v>507</v>
      </c>
      <c r="C277" t="s">
        <v>194</v>
      </c>
      <c r="D277" s="17" t="str">
        <f>"02:57:53"</f>
        <v>02:57:53</v>
      </c>
    </row>
    <row r="278" spans="1:4" x14ac:dyDescent="0.25">
      <c r="A278">
        <v>272</v>
      </c>
      <c r="B278" t="s">
        <v>266</v>
      </c>
      <c r="C278" t="s">
        <v>428</v>
      </c>
      <c r="D278" s="17" t="str">
        <f>"02:57:35"</f>
        <v>02:57:35</v>
      </c>
    </row>
    <row r="279" spans="1:4" x14ac:dyDescent="0.25">
      <c r="A279">
        <v>273</v>
      </c>
      <c r="B279" t="s">
        <v>882</v>
      </c>
      <c r="C279" t="s">
        <v>883</v>
      </c>
      <c r="D279" s="17" t="str">
        <f>"02:56:43"</f>
        <v>02:56:43</v>
      </c>
    </row>
    <row r="280" spans="1:4" x14ac:dyDescent="0.25">
      <c r="A280">
        <v>274</v>
      </c>
      <c r="B280" t="s">
        <v>1016</v>
      </c>
      <c r="C280" t="s">
        <v>1017</v>
      </c>
      <c r="D280" s="17" t="str">
        <f>"02:56:30"</f>
        <v>02:56:30</v>
      </c>
    </row>
    <row r="281" spans="1:4" x14ac:dyDescent="0.25">
      <c r="A281">
        <v>275</v>
      </c>
      <c r="B281" t="s">
        <v>610</v>
      </c>
      <c r="C281" t="s">
        <v>611</v>
      </c>
      <c r="D281" s="17" t="str">
        <f>"02:56:26"</f>
        <v>02:56:26</v>
      </c>
    </row>
    <row r="282" spans="1:4" x14ac:dyDescent="0.25">
      <c r="A282">
        <v>276</v>
      </c>
      <c r="B282" t="s">
        <v>1073</v>
      </c>
      <c r="C282" t="s">
        <v>1074</v>
      </c>
      <c r="D282" s="17" t="str">
        <f>"02:56:13"</f>
        <v>02:56:13</v>
      </c>
    </row>
    <row r="283" spans="1:4" x14ac:dyDescent="0.25">
      <c r="A283">
        <v>277</v>
      </c>
      <c r="B283" t="s">
        <v>302</v>
      </c>
      <c r="C283" t="s">
        <v>303</v>
      </c>
      <c r="D283" s="17" t="str">
        <f>"02:54:39"</f>
        <v>02:54:39</v>
      </c>
    </row>
    <row r="284" spans="1:4" x14ac:dyDescent="0.25">
      <c r="A284">
        <v>278</v>
      </c>
      <c r="B284" t="s">
        <v>496</v>
      </c>
      <c r="C284" t="s">
        <v>497</v>
      </c>
      <c r="D284" s="17" t="str">
        <f>"02:53:46"</f>
        <v>02:53:46</v>
      </c>
    </row>
    <row r="285" spans="1:4" x14ac:dyDescent="0.25">
      <c r="A285">
        <v>279</v>
      </c>
      <c r="B285" t="s">
        <v>478</v>
      </c>
      <c r="C285" t="s">
        <v>688</v>
      </c>
      <c r="D285" s="17" t="str">
        <f>"02:53:42"</f>
        <v>02:53:42</v>
      </c>
    </row>
    <row r="286" spans="1:4" x14ac:dyDescent="0.25">
      <c r="A286">
        <v>280</v>
      </c>
      <c r="B286" t="s">
        <v>1215</v>
      </c>
      <c r="C286" t="s">
        <v>1216</v>
      </c>
      <c r="D286" s="17" t="str">
        <f>"02:52:24"</f>
        <v>02:52:24</v>
      </c>
    </row>
    <row r="287" spans="1:4" x14ac:dyDescent="0.25">
      <c r="A287">
        <v>281</v>
      </c>
      <c r="B287" t="s">
        <v>1214</v>
      </c>
      <c r="C287" t="s">
        <v>148</v>
      </c>
      <c r="D287" s="17" t="str">
        <f>"02:52:23"</f>
        <v>02:52:23</v>
      </c>
    </row>
    <row r="288" spans="1:4" x14ac:dyDescent="0.25">
      <c r="A288">
        <v>282</v>
      </c>
      <c r="B288" t="s">
        <v>970</v>
      </c>
      <c r="C288" t="s">
        <v>971</v>
      </c>
      <c r="D288" s="17" t="str">
        <f>"02:51:57"</f>
        <v>02:51:57</v>
      </c>
    </row>
    <row r="289" spans="1:4" x14ac:dyDescent="0.25">
      <c r="A289">
        <v>283</v>
      </c>
      <c r="B289" t="s">
        <v>319</v>
      </c>
      <c r="C289" t="s">
        <v>791</v>
      </c>
      <c r="D289" s="17" t="str">
        <f>"02:49:22"</f>
        <v>02:49:22</v>
      </c>
    </row>
    <row r="290" spans="1:4" x14ac:dyDescent="0.25">
      <c r="A290">
        <v>284</v>
      </c>
      <c r="B290" t="s">
        <v>420</v>
      </c>
      <c r="C290" t="s">
        <v>166</v>
      </c>
      <c r="D290" s="17" t="str">
        <f>"02:48:25"</f>
        <v>02:48:25</v>
      </c>
    </row>
    <row r="291" spans="1:4" x14ac:dyDescent="0.25">
      <c r="A291">
        <v>285</v>
      </c>
      <c r="B291" t="s">
        <v>26</v>
      </c>
      <c r="C291" t="s">
        <v>27</v>
      </c>
      <c r="D291" s="17" t="str">
        <f>"02:48:19"</f>
        <v>02:48:19</v>
      </c>
    </row>
    <row r="292" spans="1:4" x14ac:dyDescent="0.25">
      <c r="A292">
        <v>286</v>
      </c>
      <c r="B292" t="s">
        <v>1118</v>
      </c>
      <c r="C292" t="s">
        <v>137</v>
      </c>
      <c r="D292" s="17" t="str">
        <f>"02:48:13"</f>
        <v>02:48:13</v>
      </c>
    </row>
    <row r="293" spans="1:4" x14ac:dyDescent="0.25">
      <c r="A293">
        <v>287</v>
      </c>
      <c r="B293" t="s">
        <v>1116</v>
      </c>
      <c r="C293" t="s">
        <v>157</v>
      </c>
      <c r="D293" s="17" t="str">
        <f>"02:48:05"</f>
        <v>02:48:05</v>
      </c>
    </row>
    <row r="294" spans="1:4" x14ac:dyDescent="0.25">
      <c r="A294">
        <v>288</v>
      </c>
      <c r="B294" t="s">
        <v>1023</v>
      </c>
      <c r="C294" t="s">
        <v>193</v>
      </c>
      <c r="D294" s="17" t="str">
        <f>"02:47:51"</f>
        <v>02:47:51</v>
      </c>
    </row>
    <row r="295" spans="1:4" x14ac:dyDescent="0.25">
      <c r="A295">
        <v>289</v>
      </c>
      <c r="B295" t="s">
        <v>794</v>
      </c>
      <c r="C295" t="s">
        <v>795</v>
      </c>
      <c r="D295" s="17" t="str">
        <f>"02:47:33"</f>
        <v>02:47:33</v>
      </c>
    </row>
    <row r="296" spans="1:4" x14ac:dyDescent="0.25">
      <c r="A296">
        <v>290</v>
      </c>
      <c r="B296" t="s">
        <v>530</v>
      </c>
      <c r="C296" t="s">
        <v>25</v>
      </c>
      <c r="D296" s="17" t="str">
        <f>"02:47:20"</f>
        <v>02:47:20</v>
      </c>
    </row>
    <row r="297" spans="1:4" x14ac:dyDescent="0.25">
      <c r="A297">
        <v>291</v>
      </c>
      <c r="B297" t="s">
        <v>411</v>
      </c>
      <c r="C297" t="s">
        <v>412</v>
      </c>
      <c r="D297" s="17" t="str">
        <f>"02:46:17"</f>
        <v>02:46:17</v>
      </c>
    </row>
    <row r="298" spans="1:4" x14ac:dyDescent="0.25">
      <c r="A298">
        <v>292</v>
      </c>
      <c r="B298" t="s">
        <v>156</v>
      </c>
      <c r="C298" t="s">
        <v>1114</v>
      </c>
      <c r="D298" s="17" t="str">
        <f>"02:46:13"</f>
        <v>02:46:13</v>
      </c>
    </row>
    <row r="299" spans="1:4" x14ac:dyDescent="0.25">
      <c r="A299">
        <v>293</v>
      </c>
      <c r="B299" t="s">
        <v>673</v>
      </c>
      <c r="C299" t="s">
        <v>674</v>
      </c>
      <c r="D299" s="17" t="str">
        <f>"02:46:04"</f>
        <v>02:46:04</v>
      </c>
    </row>
    <row r="300" spans="1:4" x14ac:dyDescent="0.25">
      <c r="A300">
        <v>294</v>
      </c>
      <c r="B300" t="s">
        <v>498</v>
      </c>
      <c r="C300" t="s">
        <v>522</v>
      </c>
      <c r="D300" s="17" t="str">
        <f>"02:45:46"</f>
        <v>02:45:46</v>
      </c>
    </row>
    <row r="301" spans="1:4" x14ac:dyDescent="0.25">
      <c r="A301">
        <v>295</v>
      </c>
      <c r="B301" t="s">
        <v>655</v>
      </c>
      <c r="C301" t="s">
        <v>144</v>
      </c>
      <c r="D301" s="17" t="str">
        <f>"02:45:07"</f>
        <v>02:45:07</v>
      </c>
    </row>
    <row r="302" spans="1:4" x14ac:dyDescent="0.25">
      <c r="A302">
        <v>296</v>
      </c>
      <c r="B302" t="s">
        <v>500</v>
      </c>
      <c r="C302" t="s">
        <v>259</v>
      </c>
      <c r="D302" s="17" t="str">
        <f>"02:44:55"</f>
        <v>02:44:55</v>
      </c>
    </row>
    <row r="303" spans="1:4" x14ac:dyDescent="0.25">
      <c r="A303">
        <v>297</v>
      </c>
      <c r="B303" t="s">
        <v>538</v>
      </c>
      <c r="C303" t="s">
        <v>539</v>
      </c>
      <c r="D303" s="17" t="str">
        <f>"02:44:45"</f>
        <v>02:44:45</v>
      </c>
    </row>
    <row r="304" spans="1:4" x14ac:dyDescent="0.25">
      <c r="A304">
        <v>298</v>
      </c>
      <c r="B304" t="s">
        <v>156</v>
      </c>
      <c r="C304" t="s">
        <v>153</v>
      </c>
      <c r="D304" s="17" t="str">
        <f>"02:44:02"</f>
        <v>02:44:02</v>
      </c>
    </row>
    <row r="305" spans="1:4" x14ac:dyDescent="0.25">
      <c r="A305">
        <v>299</v>
      </c>
      <c r="B305" t="s">
        <v>1198</v>
      </c>
      <c r="C305" t="s">
        <v>1199</v>
      </c>
      <c r="D305" s="17" t="str">
        <f>"02:42:06"</f>
        <v>02:42:06</v>
      </c>
    </row>
    <row r="306" spans="1:4" x14ac:dyDescent="0.25">
      <c r="A306">
        <v>300</v>
      </c>
      <c r="B306" t="s">
        <v>1139</v>
      </c>
      <c r="C306" t="s">
        <v>1197</v>
      </c>
      <c r="D306" s="17" t="str">
        <f>"02:42:05"</f>
        <v>02:42:05</v>
      </c>
    </row>
    <row r="307" spans="1:4" x14ac:dyDescent="0.25">
      <c r="A307">
        <v>301</v>
      </c>
      <c r="B307" t="s">
        <v>286</v>
      </c>
      <c r="C307" t="s">
        <v>64</v>
      </c>
      <c r="D307" s="17" t="str">
        <f>"02:41:58"</f>
        <v>02:41:58</v>
      </c>
    </row>
    <row r="308" spans="1:4" x14ac:dyDescent="0.25">
      <c r="A308">
        <v>302</v>
      </c>
      <c r="B308" t="s">
        <v>47</v>
      </c>
      <c r="C308" t="s">
        <v>48</v>
      </c>
      <c r="D308" s="17" t="str">
        <f>"02:41:48"</f>
        <v>02:41:48</v>
      </c>
    </row>
    <row r="309" spans="1:4" x14ac:dyDescent="0.25">
      <c r="A309">
        <v>303</v>
      </c>
      <c r="B309" t="s">
        <v>839</v>
      </c>
      <c r="C309" t="s">
        <v>840</v>
      </c>
      <c r="D309" s="17" t="str">
        <f>"02:41:00"</f>
        <v>02:41:00</v>
      </c>
    </row>
    <row r="310" spans="1:4" x14ac:dyDescent="0.25">
      <c r="A310">
        <v>304</v>
      </c>
      <c r="B310" t="s">
        <v>68</v>
      </c>
      <c r="C310" t="s">
        <v>64</v>
      </c>
      <c r="D310" s="17" t="str">
        <f>"02:40:39"</f>
        <v>02:40:39</v>
      </c>
    </row>
    <row r="311" spans="1:4" x14ac:dyDescent="0.25">
      <c r="A311">
        <v>305</v>
      </c>
      <c r="B311" t="s">
        <v>270</v>
      </c>
      <c r="C311" t="s">
        <v>90</v>
      </c>
      <c r="D311" s="17" t="str">
        <f>"02:39:03"</f>
        <v>02:39:03</v>
      </c>
    </row>
    <row r="312" spans="1:4" x14ac:dyDescent="0.25">
      <c r="A312">
        <v>306</v>
      </c>
      <c r="B312" t="s">
        <v>1194</v>
      </c>
      <c r="C312" t="s">
        <v>1195</v>
      </c>
      <c r="D312" s="17" t="str">
        <f>"02:38:59"</f>
        <v>02:38:59</v>
      </c>
    </row>
    <row r="313" spans="1:4" x14ac:dyDescent="0.25">
      <c r="A313">
        <v>307</v>
      </c>
      <c r="B313" t="s">
        <v>150</v>
      </c>
      <c r="C313" t="s">
        <v>137</v>
      </c>
      <c r="D313" s="17" t="str">
        <f>"02:38:04"</f>
        <v>02:38:04</v>
      </c>
    </row>
    <row r="314" spans="1:4" x14ac:dyDescent="0.25">
      <c r="A314">
        <v>308</v>
      </c>
      <c r="B314" t="s">
        <v>1071</v>
      </c>
      <c r="C314" t="s">
        <v>64</v>
      </c>
      <c r="D314" s="17" t="str">
        <f>"02:37:05"</f>
        <v>02:37:05</v>
      </c>
    </row>
    <row r="315" spans="1:4" x14ac:dyDescent="0.25">
      <c r="A315">
        <v>309</v>
      </c>
      <c r="B315" t="s">
        <v>1189</v>
      </c>
      <c r="C315" t="s">
        <v>61</v>
      </c>
      <c r="D315" s="17" t="str">
        <f>"02:36:53"</f>
        <v>02:36:53</v>
      </c>
    </row>
    <row r="316" spans="1:4" x14ac:dyDescent="0.25">
      <c r="A316">
        <v>310</v>
      </c>
      <c r="B316" t="s">
        <v>669</v>
      </c>
      <c r="C316" t="s">
        <v>144</v>
      </c>
      <c r="D316" s="17" t="str">
        <f>"02:36:50"</f>
        <v>02:36:50</v>
      </c>
    </row>
    <row r="317" spans="1:4" x14ac:dyDescent="0.25">
      <c r="A317">
        <v>311</v>
      </c>
      <c r="B317" t="s">
        <v>498</v>
      </c>
      <c r="C317" t="s">
        <v>931</v>
      </c>
      <c r="D317" s="17" t="str">
        <f>"02:36:44"</f>
        <v>02:36:44</v>
      </c>
    </row>
    <row r="318" spans="1:4" x14ac:dyDescent="0.25">
      <c r="A318">
        <v>312</v>
      </c>
      <c r="B318" t="s">
        <v>1189</v>
      </c>
      <c r="C318" t="s">
        <v>1190</v>
      </c>
      <c r="D318" s="17" t="str">
        <f>"02:36:32"</f>
        <v>02:36:32</v>
      </c>
    </row>
    <row r="319" spans="1:4" x14ac:dyDescent="0.25">
      <c r="A319">
        <v>313</v>
      </c>
      <c r="B319" t="s">
        <v>251</v>
      </c>
      <c r="C319" t="s">
        <v>252</v>
      </c>
      <c r="D319" s="17" t="str">
        <f>"02:36:29"</f>
        <v>02:36:29</v>
      </c>
    </row>
    <row r="320" spans="1:4" x14ac:dyDescent="0.25">
      <c r="A320">
        <v>314</v>
      </c>
      <c r="B320" t="s">
        <v>583</v>
      </c>
      <c r="C320" t="s">
        <v>45</v>
      </c>
      <c r="D320" s="17" t="str">
        <f>"02:35:54"</f>
        <v>02:35:54</v>
      </c>
    </row>
    <row r="321" spans="1:4" x14ac:dyDescent="0.25">
      <c r="A321">
        <v>315</v>
      </c>
      <c r="B321" t="s">
        <v>427</v>
      </c>
      <c r="C321" t="s">
        <v>166</v>
      </c>
      <c r="D321" s="17" t="str">
        <f>"02:35:46"</f>
        <v>02:35:46</v>
      </c>
    </row>
    <row r="322" spans="1:4" x14ac:dyDescent="0.25">
      <c r="A322">
        <v>316</v>
      </c>
      <c r="B322" t="s">
        <v>464</v>
      </c>
      <c r="C322" t="s">
        <v>982</v>
      </c>
      <c r="D322" s="17" t="str">
        <f>"02:34:51"</f>
        <v>02:34:51</v>
      </c>
    </row>
    <row r="323" spans="1:4" x14ac:dyDescent="0.25">
      <c r="A323">
        <v>317</v>
      </c>
      <c r="B323" t="s">
        <v>771</v>
      </c>
      <c r="C323" t="s">
        <v>715</v>
      </c>
      <c r="D323" s="17" t="str">
        <f>"02:33:12"</f>
        <v>02:33:12</v>
      </c>
    </row>
    <row r="324" spans="1:4" x14ac:dyDescent="0.25">
      <c r="A324">
        <v>318</v>
      </c>
      <c r="B324" t="s">
        <v>257</v>
      </c>
      <c r="C324" t="s">
        <v>258</v>
      </c>
      <c r="D324" s="17" t="str">
        <f>"02:32:56"</f>
        <v>02:32:56</v>
      </c>
    </row>
    <row r="325" spans="1:4" x14ac:dyDescent="0.25">
      <c r="A325">
        <v>319</v>
      </c>
      <c r="B325" t="s">
        <v>662</v>
      </c>
      <c r="C325" t="s">
        <v>663</v>
      </c>
      <c r="D325" s="17" t="str">
        <f>"02:32:13"</f>
        <v>02:32:13</v>
      </c>
    </row>
    <row r="326" spans="1:4" x14ac:dyDescent="0.25">
      <c r="A326">
        <v>320</v>
      </c>
      <c r="B326" t="s">
        <v>1186</v>
      </c>
      <c r="C326" t="s">
        <v>25</v>
      </c>
      <c r="D326" s="17" t="str">
        <f>"02:32:03"</f>
        <v>02:32:03</v>
      </c>
    </row>
    <row r="327" spans="1:4" x14ac:dyDescent="0.25">
      <c r="A327">
        <v>321</v>
      </c>
      <c r="B327" t="s">
        <v>332</v>
      </c>
      <c r="C327" t="s">
        <v>333</v>
      </c>
      <c r="D327" s="17" t="str">
        <f>"02:32:02"</f>
        <v>02:32:02</v>
      </c>
    </row>
    <row r="328" spans="1:4" x14ac:dyDescent="0.25">
      <c r="A328">
        <v>322</v>
      </c>
      <c r="B328" t="s">
        <v>917</v>
      </c>
      <c r="C328" t="s">
        <v>1185</v>
      </c>
      <c r="D328" s="17" t="str">
        <f>"02:31:51"</f>
        <v>02:31:51</v>
      </c>
    </row>
    <row r="329" spans="1:4" x14ac:dyDescent="0.25">
      <c r="A329">
        <v>323</v>
      </c>
      <c r="B329" t="s">
        <v>757</v>
      </c>
      <c r="C329" t="s">
        <v>509</v>
      </c>
      <c r="D329" s="17" t="str">
        <f>"02:30:53"</f>
        <v>02:30:53</v>
      </c>
    </row>
    <row r="330" spans="1:4" x14ac:dyDescent="0.25">
      <c r="A330">
        <v>324</v>
      </c>
      <c r="B330" t="s">
        <v>1132</v>
      </c>
      <c r="C330" t="s">
        <v>99</v>
      </c>
      <c r="D330" s="17" t="str">
        <f>"02:30:02"</f>
        <v>02:30:02</v>
      </c>
    </row>
    <row r="331" spans="1:4" x14ac:dyDescent="0.25">
      <c r="A331">
        <v>325</v>
      </c>
      <c r="B331" t="s">
        <v>1183</v>
      </c>
      <c r="C331" t="s">
        <v>1184</v>
      </c>
      <c r="D331" s="17" t="str">
        <f>"02:29:48"</f>
        <v>02:29:48</v>
      </c>
    </row>
    <row r="332" spans="1:4" x14ac:dyDescent="0.25">
      <c r="A332">
        <v>326</v>
      </c>
      <c r="B332" t="s">
        <v>852</v>
      </c>
      <c r="C332" t="s">
        <v>35</v>
      </c>
      <c r="D332" s="17" t="str">
        <f>"02:29:36"</f>
        <v>02:29:36</v>
      </c>
    </row>
    <row r="333" spans="1:4" x14ac:dyDescent="0.25">
      <c r="A333">
        <v>327</v>
      </c>
      <c r="B333" t="s">
        <v>338</v>
      </c>
      <c r="C333" t="s">
        <v>342</v>
      </c>
      <c r="D333" s="17" t="str">
        <f>"02:29:20"</f>
        <v>02:29:20</v>
      </c>
    </row>
    <row r="334" spans="1:4" x14ac:dyDescent="0.25">
      <c r="A334">
        <v>328</v>
      </c>
      <c r="B334" t="s">
        <v>612</v>
      </c>
      <c r="C334" t="s">
        <v>108</v>
      </c>
      <c r="D334" s="17" t="str">
        <f>"02:28:52"</f>
        <v>02:28:52</v>
      </c>
    </row>
    <row r="335" spans="1:4" x14ac:dyDescent="0.25">
      <c r="A335">
        <v>329</v>
      </c>
      <c r="B335" t="s">
        <v>433</v>
      </c>
      <c r="C335" t="s">
        <v>434</v>
      </c>
      <c r="D335" s="17" t="str">
        <f>"02:28:00"</f>
        <v>02:28:00</v>
      </c>
    </row>
    <row r="336" spans="1:4" x14ac:dyDescent="0.25">
      <c r="A336">
        <v>330</v>
      </c>
      <c r="B336" t="s">
        <v>115</v>
      </c>
      <c r="C336" t="s">
        <v>488</v>
      </c>
      <c r="D336" s="17" t="str">
        <f>"02:27:42"</f>
        <v>02:27:42</v>
      </c>
    </row>
    <row r="337" spans="1:4" x14ac:dyDescent="0.25">
      <c r="A337">
        <v>331</v>
      </c>
      <c r="B337" t="s">
        <v>1014</v>
      </c>
      <c r="C337" t="s">
        <v>151</v>
      </c>
      <c r="D337" s="17" t="str">
        <f>"02:27:25"</f>
        <v>02:27:25</v>
      </c>
    </row>
    <row r="338" spans="1:4" x14ac:dyDescent="0.25">
      <c r="A338">
        <v>332</v>
      </c>
      <c r="B338" t="s">
        <v>1092</v>
      </c>
      <c r="C338" t="s">
        <v>166</v>
      </c>
      <c r="D338" s="17" t="str">
        <f>"02:27:17"</f>
        <v>02:27:17</v>
      </c>
    </row>
    <row r="339" spans="1:4" x14ac:dyDescent="0.25">
      <c r="A339">
        <v>333</v>
      </c>
      <c r="B339" t="s">
        <v>113</v>
      </c>
      <c r="C339" t="s">
        <v>35</v>
      </c>
      <c r="D339" s="17" t="str">
        <f>"02:27:15"</f>
        <v>02:27:15</v>
      </c>
    </row>
    <row r="340" spans="1:4" x14ac:dyDescent="0.25">
      <c r="A340">
        <v>334</v>
      </c>
      <c r="B340" t="s">
        <v>82</v>
      </c>
      <c r="C340" t="s">
        <v>202</v>
      </c>
      <c r="D340" s="17" t="str">
        <f>"02:26:54"</f>
        <v>02:26:54</v>
      </c>
    </row>
    <row r="341" spans="1:4" x14ac:dyDescent="0.25">
      <c r="A341">
        <v>335</v>
      </c>
      <c r="B341" t="s">
        <v>984</v>
      </c>
      <c r="C341" t="s">
        <v>17</v>
      </c>
      <c r="D341" s="17" t="str">
        <f>"02:25:45"</f>
        <v>02:25:45</v>
      </c>
    </row>
    <row r="342" spans="1:4" x14ac:dyDescent="0.25">
      <c r="A342">
        <v>336</v>
      </c>
      <c r="B342" t="s">
        <v>326</v>
      </c>
      <c r="C342" t="s">
        <v>327</v>
      </c>
      <c r="D342" s="17" t="str">
        <f>"02:25:38"</f>
        <v>02:25:38</v>
      </c>
    </row>
    <row r="343" spans="1:4" x14ac:dyDescent="0.25">
      <c r="A343">
        <v>337</v>
      </c>
      <c r="B343" t="s">
        <v>150</v>
      </c>
      <c r="C343" t="s">
        <v>280</v>
      </c>
      <c r="D343" s="17" t="str">
        <f>"02:25:15"</f>
        <v>02:25:15</v>
      </c>
    </row>
    <row r="344" spans="1:4" x14ac:dyDescent="0.25">
      <c r="A344">
        <v>338</v>
      </c>
      <c r="B344" t="s">
        <v>760</v>
      </c>
      <c r="C344" t="s">
        <v>25</v>
      </c>
      <c r="D344" s="17" t="str">
        <f>"02:25:12"</f>
        <v>02:25:12</v>
      </c>
    </row>
    <row r="345" spans="1:4" x14ac:dyDescent="0.25">
      <c r="A345">
        <v>339</v>
      </c>
      <c r="B345" t="s">
        <v>253</v>
      </c>
      <c r="C345" t="s">
        <v>254</v>
      </c>
      <c r="D345" s="17" t="str">
        <f>"02:25:01"</f>
        <v>02:25:01</v>
      </c>
    </row>
    <row r="346" spans="1:4" x14ac:dyDescent="0.25">
      <c r="A346">
        <v>340</v>
      </c>
      <c r="B346" t="s">
        <v>69</v>
      </c>
      <c r="C346" t="s">
        <v>1131</v>
      </c>
      <c r="D346" s="17" t="str">
        <f>"02:24:56"</f>
        <v>02:24:56</v>
      </c>
    </row>
    <row r="347" spans="1:4" x14ac:dyDescent="0.25">
      <c r="A347">
        <v>341</v>
      </c>
      <c r="B347" t="s">
        <v>274</v>
      </c>
      <c r="C347" t="s">
        <v>576</v>
      </c>
      <c r="D347" s="17" t="str">
        <f>"02:23:16"</f>
        <v>02:23:16</v>
      </c>
    </row>
    <row r="348" spans="1:4" x14ac:dyDescent="0.25">
      <c r="A348">
        <v>342</v>
      </c>
      <c r="B348" t="s">
        <v>747</v>
      </c>
      <c r="C348" t="s">
        <v>52</v>
      </c>
      <c r="D348" s="17" t="str">
        <f>"02:22:57"</f>
        <v>02:22:57</v>
      </c>
    </row>
    <row r="349" spans="1:4" x14ac:dyDescent="0.25">
      <c r="A349">
        <v>343</v>
      </c>
      <c r="B349" t="s">
        <v>743</v>
      </c>
      <c r="C349" t="s">
        <v>661</v>
      </c>
      <c r="D349" s="17" t="str">
        <f>"02:22:40"</f>
        <v>02:22:40</v>
      </c>
    </row>
    <row r="350" spans="1:4" x14ac:dyDescent="0.25">
      <c r="A350">
        <v>344</v>
      </c>
      <c r="B350" t="s">
        <v>1176</v>
      </c>
      <c r="C350" t="s">
        <v>1177</v>
      </c>
      <c r="D350" s="17" t="str">
        <f>"02:21:15"</f>
        <v>02:21:15</v>
      </c>
    </row>
    <row r="351" spans="1:4" x14ac:dyDescent="0.25">
      <c r="A351">
        <v>345</v>
      </c>
      <c r="B351" t="s">
        <v>1174</v>
      </c>
      <c r="C351" t="s">
        <v>1175</v>
      </c>
      <c r="D351" s="17" t="str">
        <f>"02:21:10"</f>
        <v>02:21:10</v>
      </c>
    </row>
    <row r="352" spans="1:4" x14ac:dyDescent="0.25">
      <c r="A352">
        <v>346</v>
      </c>
      <c r="B352" t="s">
        <v>859</v>
      </c>
      <c r="C352" t="s">
        <v>221</v>
      </c>
      <c r="D352" s="17" t="str">
        <f>"02:20:48"</f>
        <v>02:20:48</v>
      </c>
    </row>
    <row r="353" spans="1:4" x14ac:dyDescent="0.25">
      <c r="A353">
        <v>347</v>
      </c>
      <c r="B353" t="s">
        <v>670</v>
      </c>
      <c r="C353" t="s">
        <v>671</v>
      </c>
      <c r="D353" s="17" t="str">
        <f>"02:20:41"</f>
        <v>02:20:41</v>
      </c>
    </row>
    <row r="354" spans="1:4" x14ac:dyDescent="0.25">
      <c r="A354">
        <v>348</v>
      </c>
      <c r="B354" t="s">
        <v>1171</v>
      </c>
      <c r="C354" t="s">
        <v>1172</v>
      </c>
      <c r="D354" s="17" t="str">
        <f>"02:19:52"</f>
        <v>02:19:52</v>
      </c>
    </row>
    <row r="355" spans="1:4" x14ac:dyDescent="0.25">
      <c r="A355">
        <v>349</v>
      </c>
      <c r="B355" t="s">
        <v>106</v>
      </c>
      <c r="C355" t="s">
        <v>1170</v>
      </c>
      <c r="D355" s="17" t="str">
        <f>"02:19:46"</f>
        <v>02:19:46</v>
      </c>
    </row>
    <row r="356" spans="1:4" x14ac:dyDescent="0.25">
      <c r="A356">
        <v>350</v>
      </c>
      <c r="B356" t="s">
        <v>563</v>
      </c>
      <c r="C356" t="s">
        <v>81</v>
      </c>
      <c r="D356" s="17" t="str">
        <f>"02:19:06"</f>
        <v>02:19:06</v>
      </c>
    </row>
    <row r="357" spans="1:4" x14ac:dyDescent="0.25">
      <c r="A357">
        <v>351</v>
      </c>
      <c r="B357" t="s">
        <v>152</v>
      </c>
      <c r="C357" t="s">
        <v>50</v>
      </c>
      <c r="D357" s="17" t="str">
        <f>"02:18:46"</f>
        <v>02:18:46</v>
      </c>
    </row>
    <row r="358" spans="1:4" x14ac:dyDescent="0.25">
      <c r="A358">
        <v>352</v>
      </c>
      <c r="B358" t="s">
        <v>20</v>
      </c>
      <c r="C358" t="s">
        <v>553</v>
      </c>
      <c r="D358" s="17" t="str">
        <f>"02:17:56"</f>
        <v>02:17:56</v>
      </c>
    </row>
    <row r="359" spans="1:4" x14ac:dyDescent="0.25">
      <c r="A359">
        <v>353</v>
      </c>
      <c r="B359" t="s">
        <v>474</v>
      </c>
      <c r="C359" t="s">
        <v>475</v>
      </c>
      <c r="D359" s="17" t="str">
        <f>"02:17:51"</f>
        <v>02:17:51</v>
      </c>
    </row>
    <row r="360" spans="1:4" x14ac:dyDescent="0.25">
      <c r="A360">
        <v>354</v>
      </c>
      <c r="B360" t="s">
        <v>453</v>
      </c>
      <c r="C360" t="s">
        <v>294</v>
      </c>
      <c r="D360" s="17" t="str">
        <f>"02:17:05"</f>
        <v>02:17:05</v>
      </c>
    </row>
    <row r="361" spans="1:4" x14ac:dyDescent="0.25">
      <c r="A361">
        <v>355</v>
      </c>
      <c r="B361" t="s">
        <v>15</v>
      </c>
      <c r="C361" t="s">
        <v>76</v>
      </c>
      <c r="D361" s="17" t="str">
        <f>"02:16:50"</f>
        <v>02:16:50</v>
      </c>
    </row>
    <row r="362" spans="1:4" x14ac:dyDescent="0.25">
      <c r="A362">
        <v>356</v>
      </c>
      <c r="B362" t="s">
        <v>610</v>
      </c>
      <c r="C362" t="s">
        <v>1167</v>
      </c>
      <c r="D362" s="17" t="str">
        <f>"02:16:34"</f>
        <v>02:16:34</v>
      </c>
    </row>
    <row r="363" spans="1:4" x14ac:dyDescent="0.25">
      <c r="A363">
        <v>357</v>
      </c>
      <c r="B363" t="s">
        <v>307</v>
      </c>
      <c r="C363" t="s">
        <v>490</v>
      </c>
      <c r="D363" s="17" t="str">
        <f>"02:16:32"</f>
        <v>02:16:32</v>
      </c>
    </row>
    <row r="364" spans="1:4" x14ac:dyDescent="0.25">
      <c r="A364">
        <v>358</v>
      </c>
      <c r="B364" t="s">
        <v>1165</v>
      </c>
      <c r="C364" t="s">
        <v>1166</v>
      </c>
      <c r="D364" s="17" t="str">
        <f>"02:16:16"</f>
        <v>02:16:16</v>
      </c>
    </row>
    <row r="365" spans="1:4" x14ac:dyDescent="0.25">
      <c r="A365">
        <v>359</v>
      </c>
      <c r="B365" t="s">
        <v>653</v>
      </c>
      <c r="C365" t="s">
        <v>659</v>
      </c>
      <c r="D365" s="17" t="str">
        <f>"02:16:13"</f>
        <v>02:16:13</v>
      </c>
    </row>
    <row r="366" spans="1:4" x14ac:dyDescent="0.25">
      <c r="A366">
        <v>360</v>
      </c>
      <c r="B366" t="s">
        <v>995</v>
      </c>
      <c r="C366" t="s">
        <v>996</v>
      </c>
      <c r="D366" s="17" t="str">
        <f>"02:15:58"</f>
        <v>02:15:58</v>
      </c>
    </row>
    <row r="367" spans="1:4" x14ac:dyDescent="0.25">
      <c r="A367">
        <v>361</v>
      </c>
      <c r="B367" t="s">
        <v>782</v>
      </c>
      <c r="C367" t="s">
        <v>184</v>
      </c>
      <c r="D367" s="17" t="str">
        <f>"02:15:49"</f>
        <v>02:15:49</v>
      </c>
    </row>
    <row r="368" spans="1:4" x14ac:dyDescent="0.25">
      <c r="A368">
        <v>362</v>
      </c>
      <c r="B368" t="s">
        <v>1028</v>
      </c>
      <c r="C368" t="s">
        <v>293</v>
      </c>
      <c r="D368" s="17" t="str">
        <f>"02:15:39"</f>
        <v>02:15:39</v>
      </c>
    </row>
    <row r="369" spans="1:4" x14ac:dyDescent="0.25">
      <c r="A369">
        <v>363</v>
      </c>
      <c r="B369" t="s">
        <v>334</v>
      </c>
      <c r="C369" t="s">
        <v>589</v>
      </c>
      <c r="D369" s="17" t="str">
        <f>"02:15:28"</f>
        <v>02:15:28</v>
      </c>
    </row>
    <row r="370" spans="1:4" x14ac:dyDescent="0.25">
      <c r="A370">
        <v>364</v>
      </c>
      <c r="B370" t="s">
        <v>1162</v>
      </c>
      <c r="C370" t="s">
        <v>229</v>
      </c>
      <c r="D370" s="17" t="str">
        <f>"02:14:53"</f>
        <v>02:14:53</v>
      </c>
    </row>
    <row r="371" spans="1:4" x14ac:dyDescent="0.25">
      <c r="A371">
        <v>365</v>
      </c>
      <c r="B371" t="s">
        <v>1157</v>
      </c>
      <c r="C371" t="s">
        <v>1158</v>
      </c>
      <c r="D371" s="17" t="str">
        <f>"02:14:23"</f>
        <v>02:14:23</v>
      </c>
    </row>
    <row r="372" spans="1:4" x14ac:dyDescent="0.25">
      <c r="A372">
        <v>366</v>
      </c>
      <c r="B372" t="s">
        <v>1272</v>
      </c>
      <c r="C372" t="s">
        <v>1273</v>
      </c>
      <c r="D372" s="17" t="str">
        <f>"02:14:23"</f>
        <v>02:14:23</v>
      </c>
    </row>
    <row r="373" spans="1:4" x14ac:dyDescent="0.25">
      <c r="A373">
        <v>367</v>
      </c>
      <c r="B373" t="s">
        <v>1159</v>
      </c>
      <c r="C373" t="s">
        <v>1160</v>
      </c>
      <c r="D373" s="17" t="str">
        <f>"02:14:22"</f>
        <v>02:14:22</v>
      </c>
    </row>
    <row r="374" spans="1:4" x14ac:dyDescent="0.25">
      <c r="A374">
        <v>368</v>
      </c>
      <c r="B374" t="s">
        <v>597</v>
      </c>
      <c r="C374" t="s">
        <v>598</v>
      </c>
      <c r="D374" s="17" t="str">
        <f>"02:13:54"</f>
        <v>02:13:54</v>
      </c>
    </row>
    <row r="375" spans="1:4" x14ac:dyDescent="0.25">
      <c r="A375">
        <v>369</v>
      </c>
      <c r="B375" t="s">
        <v>694</v>
      </c>
      <c r="C375" t="s">
        <v>221</v>
      </c>
      <c r="D375" s="17" t="str">
        <f>"02:13:51"</f>
        <v>02:13:51</v>
      </c>
    </row>
    <row r="376" spans="1:4" x14ac:dyDescent="0.25">
      <c r="A376">
        <v>370</v>
      </c>
      <c r="B376" t="s">
        <v>752</v>
      </c>
      <c r="C376" t="s">
        <v>753</v>
      </c>
      <c r="D376" s="17" t="str">
        <f>"02:13:45"</f>
        <v>02:13:45</v>
      </c>
    </row>
    <row r="377" spans="1:4" x14ac:dyDescent="0.25">
      <c r="A377">
        <v>371</v>
      </c>
      <c r="B377" t="s">
        <v>1026</v>
      </c>
      <c r="C377" t="s">
        <v>1027</v>
      </c>
      <c r="D377" s="17" t="str">
        <f>"02:13:20"</f>
        <v>02:13:20</v>
      </c>
    </row>
    <row r="378" spans="1:4" x14ac:dyDescent="0.25">
      <c r="A378">
        <v>372</v>
      </c>
      <c r="B378" t="s">
        <v>776</v>
      </c>
      <c r="C378" t="s">
        <v>529</v>
      </c>
      <c r="D378" s="17" t="str">
        <f>"02:13:20"</f>
        <v>02:13:20</v>
      </c>
    </row>
    <row r="379" spans="1:4" x14ac:dyDescent="0.25">
      <c r="A379">
        <v>373</v>
      </c>
      <c r="B379" t="s">
        <v>652</v>
      </c>
      <c r="C379" t="s">
        <v>667</v>
      </c>
      <c r="D379" s="17" t="str">
        <f>"02:13:16"</f>
        <v>02:13:16</v>
      </c>
    </row>
    <row r="380" spans="1:4" x14ac:dyDescent="0.25">
      <c r="A380">
        <v>374</v>
      </c>
      <c r="B380" t="s">
        <v>1083</v>
      </c>
      <c r="C380" t="s">
        <v>238</v>
      </c>
      <c r="D380" s="17" t="str">
        <f>"02:12:55"</f>
        <v>02:12:55</v>
      </c>
    </row>
    <row r="381" spans="1:4" x14ac:dyDescent="0.25">
      <c r="A381">
        <v>375</v>
      </c>
      <c r="B381" t="s">
        <v>1155</v>
      </c>
      <c r="C381" t="s">
        <v>1156</v>
      </c>
      <c r="D381" s="17" t="str">
        <f>"02:12:52"</f>
        <v>02:12:52</v>
      </c>
    </row>
    <row r="382" spans="1:4" x14ac:dyDescent="0.25">
      <c r="A382">
        <v>376</v>
      </c>
      <c r="B382" t="s">
        <v>134</v>
      </c>
      <c r="C382" t="s">
        <v>135</v>
      </c>
      <c r="D382" s="17" t="str">
        <f>"02:11:17"</f>
        <v>02:11:17</v>
      </c>
    </row>
    <row r="383" spans="1:4" x14ac:dyDescent="0.25">
      <c r="A383">
        <v>377</v>
      </c>
      <c r="B383" t="s">
        <v>269</v>
      </c>
      <c r="C383" t="s">
        <v>446</v>
      </c>
      <c r="D383" s="17" t="str">
        <f>"02:11:17"</f>
        <v>02:11:17</v>
      </c>
    </row>
    <row r="384" spans="1:4" x14ac:dyDescent="0.25">
      <c r="A384">
        <v>378</v>
      </c>
      <c r="B384" t="s">
        <v>1205</v>
      </c>
      <c r="C384" t="s">
        <v>1206</v>
      </c>
      <c r="D384" s="17" t="str">
        <f>"02:11:10"</f>
        <v>02:11:10</v>
      </c>
    </row>
    <row r="385" spans="1:4" x14ac:dyDescent="0.25">
      <c r="A385">
        <v>379</v>
      </c>
      <c r="B385" t="s">
        <v>1065</v>
      </c>
      <c r="C385" t="s">
        <v>157</v>
      </c>
      <c r="D385" s="17" t="str">
        <f>"02:11:10"</f>
        <v>02:11:10</v>
      </c>
    </row>
    <row r="386" spans="1:4" x14ac:dyDescent="0.25">
      <c r="A386">
        <v>380</v>
      </c>
      <c r="B386" t="s">
        <v>1203</v>
      </c>
      <c r="C386" t="s">
        <v>1204</v>
      </c>
      <c r="D386" s="17" t="str">
        <f>"02:11:09"</f>
        <v>02:11:09</v>
      </c>
    </row>
    <row r="387" spans="1:4" x14ac:dyDescent="0.25">
      <c r="A387">
        <v>381</v>
      </c>
      <c r="B387" t="s">
        <v>435</v>
      </c>
      <c r="C387" t="s">
        <v>337</v>
      </c>
      <c r="D387" s="17" t="str">
        <f>"02:10:50"</f>
        <v>02:10:50</v>
      </c>
    </row>
    <row r="388" spans="1:4" x14ac:dyDescent="0.25">
      <c r="A388">
        <v>382</v>
      </c>
      <c r="B388" t="s">
        <v>1268</v>
      </c>
      <c r="C388" t="s">
        <v>1269</v>
      </c>
      <c r="D388" s="17" t="str">
        <f>"02:10:33"</f>
        <v>02:10:33</v>
      </c>
    </row>
    <row r="389" spans="1:4" x14ac:dyDescent="0.25">
      <c r="A389">
        <v>383</v>
      </c>
      <c r="B389" t="s">
        <v>1267</v>
      </c>
      <c r="C389" t="s">
        <v>509</v>
      </c>
      <c r="D389" s="17" t="str">
        <f>"02:10:29"</f>
        <v>02:10:29</v>
      </c>
    </row>
    <row r="390" spans="1:4" x14ac:dyDescent="0.25">
      <c r="A390">
        <v>384</v>
      </c>
      <c r="B390" t="s">
        <v>934</v>
      </c>
      <c r="C390" t="s">
        <v>256</v>
      </c>
      <c r="D390" s="17" t="str">
        <f>"02:10:17"</f>
        <v>02:10:17</v>
      </c>
    </row>
    <row r="391" spans="1:4" x14ac:dyDescent="0.25">
      <c r="A391">
        <v>385</v>
      </c>
      <c r="B391" t="s">
        <v>20</v>
      </c>
      <c r="C391" t="s">
        <v>1154</v>
      </c>
      <c r="D391" s="17" t="str">
        <f>"02:10:16"</f>
        <v>02:10:16</v>
      </c>
    </row>
    <row r="392" spans="1:4" x14ac:dyDescent="0.25">
      <c r="A392">
        <v>386</v>
      </c>
      <c r="B392" t="s">
        <v>735</v>
      </c>
      <c r="C392" t="s">
        <v>856</v>
      </c>
      <c r="D392" s="17" t="str">
        <f>"02:09:13"</f>
        <v>02:09:13</v>
      </c>
    </row>
    <row r="393" spans="1:4" x14ac:dyDescent="0.25">
      <c r="A393">
        <v>387</v>
      </c>
      <c r="B393" t="s">
        <v>1151</v>
      </c>
      <c r="C393" t="s">
        <v>556</v>
      </c>
      <c r="D393" s="17" t="str">
        <f>"02:09:11"</f>
        <v>02:09:11</v>
      </c>
    </row>
    <row r="394" spans="1:4" x14ac:dyDescent="0.25">
      <c r="A394">
        <v>388</v>
      </c>
      <c r="B394" t="s">
        <v>1151</v>
      </c>
      <c r="C394" t="s">
        <v>1152</v>
      </c>
      <c r="D394" s="17" t="str">
        <f>"02:08:59"</f>
        <v>02:08:59</v>
      </c>
    </row>
    <row r="395" spans="1:4" x14ac:dyDescent="0.25">
      <c r="A395">
        <v>389</v>
      </c>
      <c r="B395" t="s">
        <v>1064</v>
      </c>
      <c r="C395" t="s">
        <v>59</v>
      </c>
      <c r="D395" s="17" t="str">
        <f>"02:08:40"</f>
        <v>02:08:40</v>
      </c>
    </row>
    <row r="396" spans="1:4" x14ac:dyDescent="0.25">
      <c r="A396">
        <v>390</v>
      </c>
      <c r="B396" t="s">
        <v>1062</v>
      </c>
      <c r="C396" t="s">
        <v>1063</v>
      </c>
      <c r="D396" s="17" t="str">
        <f>"02:08:31"</f>
        <v>02:08:31</v>
      </c>
    </row>
    <row r="397" spans="1:4" x14ac:dyDescent="0.25">
      <c r="A397">
        <v>391</v>
      </c>
      <c r="B397" t="s">
        <v>161</v>
      </c>
      <c r="C397" t="s">
        <v>758</v>
      </c>
      <c r="D397" s="17" t="str">
        <f>"02:08:16"</f>
        <v>02:08:16</v>
      </c>
    </row>
    <row r="398" spans="1:4" x14ac:dyDescent="0.25">
      <c r="A398">
        <v>392</v>
      </c>
      <c r="B398" t="s">
        <v>1150</v>
      </c>
      <c r="C398" t="s">
        <v>275</v>
      </c>
      <c r="D398" s="17" t="str">
        <f>"02:07:48"</f>
        <v>02:07:48</v>
      </c>
    </row>
    <row r="399" spans="1:4" x14ac:dyDescent="0.25">
      <c r="A399">
        <v>393</v>
      </c>
      <c r="B399" t="s">
        <v>1061</v>
      </c>
      <c r="C399" t="s">
        <v>76</v>
      </c>
      <c r="D399" s="17" t="str">
        <f>"02:07:45"</f>
        <v>02:07:45</v>
      </c>
    </row>
    <row r="400" spans="1:4" x14ac:dyDescent="0.25">
      <c r="A400">
        <v>394</v>
      </c>
      <c r="B400" t="s">
        <v>501</v>
      </c>
      <c r="C400" t="s">
        <v>230</v>
      </c>
      <c r="D400" s="17" t="str">
        <f>"02:07:24"</f>
        <v>02:07:24</v>
      </c>
    </row>
    <row r="401" spans="1:4" x14ac:dyDescent="0.25">
      <c r="A401">
        <v>395</v>
      </c>
      <c r="B401" t="s">
        <v>520</v>
      </c>
      <c r="C401" t="s">
        <v>172</v>
      </c>
      <c r="D401" s="17" t="str">
        <f>"02:07:07"</f>
        <v>02:07:07</v>
      </c>
    </row>
    <row r="402" spans="1:4" x14ac:dyDescent="0.25">
      <c r="A402">
        <v>396</v>
      </c>
      <c r="B402" t="s">
        <v>748</v>
      </c>
      <c r="C402" t="s">
        <v>273</v>
      </c>
      <c r="D402" s="17" t="str">
        <f>"02:06:28"</f>
        <v>02:06:28</v>
      </c>
    </row>
    <row r="403" spans="1:4" x14ac:dyDescent="0.25">
      <c r="A403">
        <v>397</v>
      </c>
      <c r="B403" t="s">
        <v>1122</v>
      </c>
      <c r="C403" t="s">
        <v>1123</v>
      </c>
      <c r="D403" s="17" t="str">
        <f>"02:06:08"</f>
        <v>02:06:08</v>
      </c>
    </row>
    <row r="404" spans="1:4" x14ac:dyDescent="0.25">
      <c r="A404">
        <v>398</v>
      </c>
      <c r="B404" t="s">
        <v>310</v>
      </c>
      <c r="C404" t="s">
        <v>169</v>
      </c>
      <c r="D404" s="17" t="str">
        <f>"02:05:06"</f>
        <v>02:05:06</v>
      </c>
    </row>
    <row r="405" spans="1:4" x14ac:dyDescent="0.25">
      <c r="A405">
        <v>399</v>
      </c>
      <c r="B405" t="s">
        <v>1265</v>
      </c>
      <c r="C405" t="s">
        <v>1266</v>
      </c>
      <c r="D405" s="17" t="str">
        <f>"02:04:33"</f>
        <v>02:04:33</v>
      </c>
    </row>
    <row r="406" spans="1:4" x14ac:dyDescent="0.25">
      <c r="A406">
        <v>400</v>
      </c>
      <c r="B406" t="s">
        <v>210</v>
      </c>
      <c r="C406" t="s">
        <v>1024</v>
      </c>
      <c r="D406" s="17" t="str">
        <f>"02:04:20"</f>
        <v>02:04:20</v>
      </c>
    </row>
    <row r="407" spans="1:4" x14ac:dyDescent="0.25">
      <c r="A407">
        <v>401</v>
      </c>
      <c r="B407" t="s">
        <v>298</v>
      </c>
      <c r="C407" t="s">
        <v>750</v>
      </c>
      <c r="D407" s="17" t="str">
        <f>"02:04:07"</f>
        <v>02:04:07</v>
      </c>
    </row>
    <row r="408" spans="1:4" x14ac:dyDescent="0.25">
      <c r="A408">
        <v>402</v>
      </c>
      <c r="B408" t="s">
        <v>574</v>
      </c>
      <c r="C408" t="s">
        <v>41</v>
      </c>
      <c r="D408" s="17" t="str">
        <f>"02:04:07"</f>
        <v>02:04:07</v>
      </c>
    </row>
    <row r="409" spans="1:4" x14ac:dyDescent="0.25">
      <c r="A409">
        <v>403</v>
      </c>
      <c r="B409" t="s">
        <v>1066</v>
      </c>
      <c r="C409" t="s">
        <v>1067</v>
      </c>
      <c r="D409" s="17" t="str">
        <f>"02:04:05"</f>
        <v>02:04:05</v>
      </c>
    </row>
    <row r="410" spans="1:4" x14ac:dyDescent="0.25">
      <c r="A410">
        <v>404</v>
      </c>
      <c r="B410" t="s">
        <v>814</v>
      </c>
      <c r="C410" t="s">
        <v>52</v>
      </c>
      <c r="D410" s="17" t="str">
        <f>"02:04:02"</f>
        <v>02:04:02</v>
      </c>
    </row>
    <row r="411" spans="1:4" x14ac:dyDescent="0.25">
      <c r="A411">
        <v>405</v>
      </c>
      <c r="B411" t="s">
        <v>1149</v>
      </c>
      <c r="C411" t="s">
        <v>35</v>
      </c>
      <c r="D411" s="17" t="str">
        <f>"02:04:02"</f>
        <v>02:04:02</v>
      </c>
    </row>
    <row r="412" spans="1:4" x14ac:dyDescent="0.25">
      <c r="A412">
        <v>406</v>
      </c>
      <c r="B412" t="s">
        <v>1148</v>
      </c>
      <c r="C412" t="s">
        <v>456</v>
      </c>
      <c r="D412" s="17" t="str">
        <f>"02:03:44"</f>
        <v>02:03:44</v>
      </c>
    </row>
    <row r="413" spans="1:4" x14ac:dyDescent="0.25">
      <c r="A413">
        <v>407</v>
      </c>
      <c r="B413" t="s">
        <v>1146</v>
      </c>
      <c r="C413" t="s">
        <v>505</v>
      </c>
      <c r="D413" s="17" t="str">
        <f>"02:02:27"</f>
        <v>02:02:27</v>
      </c>
    </row>
    <row r="414" spans="1:4" x14ac:dyDescent="0.25">
      <c r="A414">
        <v>408</v>
      </c>
      <c r="B414" t="s">
        <v>604</v>
      </c>
      <c r="C414" t="s">
        <v>59</v>
      </c>
      <c r="D414" s="17" t="str">
        <f>"02:01:47"</f>
        <v>02:01:47</v>
      </c>
    </row>
    <row r="415" spans="1:4" x14ac:dyDescent="0.25">
      <c r="A415">
        <v>409</v>
      </c>
      <c r="B415" t="s">
        <v>1144</v>
      </c>
      <c r="C415" t="s">
        <v>1145</v>
      </c>
      <c r="D415" s="17" t="str">
        <f>"02:01:35"</f>
        <v>02:01:35</v>
      </c>
    </row>
    <row r="416" spans="1:4" x14ac:dyDescent="0.25">
      <c r="A416">
        <v>410</v>
      </c>
      <c r="B416" t="s">
        <v>516</v>
      </c>
      <c r="C416" t="s">
        <v>517</v>
      </c>
      <c r="D416" s="17" t="str">
        <f>"02:01:30"</f>
        <v>02:01:30</v>
      </c>
    </row>
    <row r="417" spans="1:4" x14ac:dyDescent="0.25">
      <c r="A417">
        <v>411</v>
      </c>
      <c r="B417" t="s">
        <v>305</v>
      </c>
      <c r="C417" t="s">
        <v>462</v>
      </c>
      <c r="D417" s="17" t="str">
        <f>"02:01:10"</f>
        <v>02:01:10</v>
      </c>
    </row>
    <row r="418" spans="1:4" x14ac:dyDescent="0.25">
      <c r="A418">
        <v>412</v>
      </c>
      <c r="B418" t="s">
        <v>1056</v>
      </c>
      <c r="C418" t="s">
        <v>1057</v>
      </c>
      <c r="D418" s="17" t="str">
        <f>"02:01:03"</f>
        <v>02:01:03</v>
      </c>
    </row>
    <row r="419" spans="1:4" x14ac:dyDescent="0.25">
      <c r="A419">
        <v>413</v>
      </c>
      <c r="B419" t="s">
        <v>1055</v>
      </c>
      <c r="C419" t="s">
        <v>634</v>
      </c>
      <c r="D419" s="17" t="str">
        <f>"02:01:01"</f>
        <v>02:01:01</v>
      </c>
    </row>
    <row r="420" spans="1:4" x14ac:dyDescent="0.25">
      <c r="A420">
        <v>414</v>
      </c>
      <c r="B420" t="s">
        <v>583</v>
      </c>
      <c r="C420" t="s">
        <v>596</v>
      </c>
      <c r="D420" s="17" t="str">
        <f>"02:00:58"</f>
        <v>02:00:58</v>
      </c>
    </row>
    <row r="421" spans="1:4" x14ac:dyDescent="0.25">
      <c r="A421">
        <v>415</v>
      </c>
      <c r="B421" t="s">
        <v>815</v>
      </c>
      <c r="C421" t="s">
        <v>176</v>
      </c>
      <c r="D421" s="17" t="str">
        <f>"02:00:38"</f>
        <v>02:00:38</v>
      </c>
    </row>
    <row r="422" spans="1:4" x14ac:dyDescent="0.25">
      <c r="A422">
        <v>416</v>
      </c>
      <c r="B422" t="s">
        <v>1053</v>
      </c>
      <c r="C422" t="s">
        <v>1054</v>
      </c>
      <c r="D422" s="17" t="str">
        <f>"02:00:33"</f>
        <v>02:00:33</v>
      </c>
    </row>
    <row r="423" spans="1:4" x14ac:dyDescent="0.25">
      <c r="A423">
        <v>417</v>
      </c>
      <c r="B423" t="s">
        <v>236</v>
      </c>
      <c r="C423" t="s">
        <v>99</v>
      </c>
      <c r="D423" s="17" t="str">
        <f>"02:00:31"</f>
        <v>02:00:31</v>
      </c>
    </row>
    <row r="424" spans="1:4" x14ac:dyDescent="0.25">
      <c r="A424">
        <v>418</v>
      </c>
      <c r="B424" t="s">
        <v>346</v>
      </c>
      <c r="C424" t="s">
        <v>733</v>
      </c>
      <c r="D424" s="17" t="str">
        <f>"02:00:27"</f>
        <v>02:00:27</v>
      </c>
    </row>
    <row r="425" spans="1:4" x14ac:dyDescent="0.25">
      <c r="A425">
        <v>419</v>
      </c>
      <c r="B425" t="s">
        <v>716</v>
      </c>
      <c r="C425" t="s">
        <v>231</v>
      </c>
      <c r="D425" s="17" t="str">
        <f>"01:59:59"</f>
        <v>01:59:59</v>
      </c>
    </row>
    <row r="426" spans="1:4" x14ac:dyDescent="0.25">
      <c r="A426">
        <v>420</v>
      </c>
      <c r="B426" t="s">
        <v>260</v>
      </c>
      <c r="C426" t="s">
        <v>108</v>
      </c>
      <c r="D426" s="17" t="str">
        <f>"01:59:50"</f>
        <v>01:59:50</v>
      </c>
    </row>
    <row r="427" spans="1:4" x14ac:dyDescent="0.25">
      <c r="A427">
        <v>421</v>
      </c>
      <c r="B427" t="s">
        <v>1124</v>
      </c>
      <c r="C427" t="s">
        <v>1125</v>
      </c>
      <c r="D427" s="17" t="str">
        <f>"01:59:36"</f>
        <v>01:59:36</v>
      </c>
    </row>
    <row r="428" spans="1:4" x14ac:dyDescent="0.25">
      <c r="A428">
        <v>422</v>
      </c>
      <c r="B428" t="s">
        <v>515</v>
      </c>
      <c r="C428" t="s">
        <v>632</v>
      </c>
      <c r="D428" s="17" t="str">
        <f>"01:59:16"</f>
        <v>01:59:16</v>
      </c>
    </row>
    <row r="429" spans="1:4" x14ac:dyDescent="0.25">
      <c r="A429">
        <v>423</v>
      </c>
      <c r="B429" t="s">
        <v>650</v>
      </c>
      <c r="C429" t="s">
        <v>476</v>
      </c>
      <c r="D429" s="17" t="str">
        <f>"01:59:07"</f>
        <v>01:59:07</v>
      </c>
    </row>
    <row r="430" spans="1:4" x14ac:dyDescent="0.25">
      <c r="A430">
        <v>424</v>
      </c>
      <c r="B430" t="s">
        <v>543</v>
      </c>
      <c r="C430" t="s">
        <v>137</v>
      </c>
      <c r="D430" s="17" t="str">
        <f>"01:58:48"</f>
        <v>01:58:48</v>
      </c>
    </row>
    <row r="431" spans="1:4" x14ac:dyDescent="0.25">
      <c r="A431">
        <v>425</v>
      </c>
      <c r="B431" t="s">
        <v>1143</v>
      </c>
      <c r="C431" t="s">
        <v>444</v>
      </c>
      <c r="D431" s="17" t="str">
        <f>"01:58:47"</f>
        <v>01:58:47</v>
      </c>
    </row>
    <row r="432" spans="1:4" x14ac:dyDescent="0.25">
      <c r="A432">
        <v>426</v>
      </c>
      <c r="B432" t="s">
        <v>188</v>
      </c>
      <c r="C432" t="s">
        <v>671</v>
      </c>
      <c r="D432" s="17" t="str">
        <f>"01:57:38"</f>
        <v>01:57:38</v>
      </c>
    </row>
    <row r="433" spans="1:4" x14ac:dyDescent="0.25">
      <c r="A433">
        <v>427</v>
      </c>
      <c r="B433" t="s">
        <v>669</v>
      </c>
      <c r="C433" t="s">
        <v>1141</v>
      </c>
      <c r="D433" s="17" t="str">
        <f>"01:56:48"</f>
        <v>01:56:48</v>
      </c>
    </row>
    <row r="434" spans="1:4" x14ac:dyDescent="0.25">
      <c r="A434">
        <v>428</v>
      </c>
      <c r="B434" t="s">
        <v>669</v>
      </c>
      <c r="C434" t="s">
        <v>1142</v>
      </c>
      <c r="D434" s="17" t="str">
        <f>"01:56:48"</f>
        <v>01:56:48</v>
      </c>
    </row>
    <row r="435" spans="1:4" x14ac:dyDescent="0.25">
      <c r="A435">
        <v>429</v>
      </c>
      <c r="B435" t="s">
        <v>458</v>
      </c>
      <c r="C435" t="s">
        <v>64</v>
      </c>
      <c r="D435" s="17" t="str">
        <f>"01:56:45"</f>
        <v>01:56:45</v>
      </c>
    </row>
    <row r="436" spans="1:4" x14ac:dyDescent="0.25">
      <c r="A436">
        <v>430</v>
      </c>
      <c r="B436" t="s">
        <v>1050</v>
      </c>
      <c r="C436" t="s">
        <v>665</v>
      </c>
      <c r="D436" s="17" t="str">
        <f>"01:56:36"</f>
        <v>01:56:36</v>
      </c>
    </row>
    <row r="437" spans="1:4" x14ac:dyDescent="0.25">
      <c r="A437">
        <v>431</v>
      </c>
      <c r="B437" t="s">
        <v>1048</v>
      </c>
      <c r="C437" t="s">
        <v>769</v>
      </c>
      <c r="D437" s="17" t="str">
        <f>"01:56:30"</f>
        <v>01:56:30</v>
      </c>
    </row>
    <row r="438" spans="1:4" x14ac:dyDescent="0.25">
      <c r="A438">
        <v>432</v>
      </c>
      <c r="B438" t="s">
        <v>1046</v>
      </c>
      <c r="C438" t="s">
        <v>1047</v>
      </c>
      <c r="D438" s="17" t="str">
        <f>"01:56:29"</f>
        <v>01:56:29</v>
      </c>
    </row>
    <row r="439" spans="1:4" x14ac:dyDescent="0.25">
      <c r="A439">
        <v>433</v>
      </c>
      <c r="B439" t="s">
        <v>124</v>
      </c>
      <c r="C439" t="s">
        <v>125</v>
      </c>
      <c r="D439" s="17" t="str">
        <f>"01:56:26"</f>
        <v>01:56:26</v>
      </c>
    </row>
    <row r="440" spans="1:4" x14ac:dyDescent="0.25">
      <c r="A440">
        <v>434</v>
      </c>
      <c r="B440" t="s">
        <v>1139</v>
      </c>
      <c r="C440" t="s">
        <v>1140</v>
      </c>
      <c r="D440" s="17" t="str">
        <f>"01:56:24"</f>
        <v>01:56:24</v>
      </c>
    </row>
    <row r="441" spans="1:4" x14ac:dyDescent="0.25">
      <c r="A441">
        <v>435</v>
      </c>
      <c r="B441" t="s">
        <v>508</v>
      </c>
      <c r="C441" t="s">
        <v>1138</v>
      </c>
      <c r="D441" s="17" t="str">
        <f>"01:55:47"</f>
        <v>01:55:47</v>
      </c>
    </row>
    <row r="442" spans="1:4" x14ac:dyDescent="0.25">
      <c r="A442">
        <v>436</v>
      </c>
      <c r="B442" t="s">
        <v>1135</v>
      </c>
      <c r="C442" t="s">
        <v>1136</v>
      </c>
      <c r="D442" s="17" t="str">
        <f>"01:55:45"</f>
        <v>01:55:45</v>
      </c>
    </row>
    <row r="443" spans="1:4" x14ac:dyDescent="0.25">
      <c r="A443">
        <v>437</v>
      </c>
      <c r="B443" t="s">
        <v>526</v>
      </c>
      <c r="C443" t="s">
        <v>264</v>
      </c>
      <c r="D443" s="17" t="str">
        <f>"01:55:34"</f>
        <v>01:55:34</v>
      </c>
    </row>
    <row r="444" spans="1:4" x14ac:dyDescent="0.25">
      <c r="A444">
        <v>438</v>
      </c>
      <c r="B444" t="s">
        <v>846</v>
      </c>
      <c r="C444" t="s">
        <v>847</v>
      </c>
      <c r="D444" s="17" t="str">
        <f>"01:55:20"</f>
        <v>01:55:20</v>
      </c>
    </row>
    <row r="445" spans="1:4" x14ac:dyDescent="0.25">
      <c r="A445">
        <v>439</v>
      </c>
      <c r="B445" t="s">
        <v>846</v>
      </c>
      <c r="C445" t="s">
        <v>226</v>
      </c>
      <c r="D445" s="17" t="str">
        <f>"01:55:20"</f>
        <v>01:55:20</v>
      </c>
    </row>
    <row r="446" spans="1:4" x14ac:dyDescent="0.25">
      <c r="A446">
        <v>440</v>
      </c>
      <c r="B446" t="s">
        <v>1044</v>
      </c>
      <c r="C446" t="s">
        <v>278</v>
      </c>
      <c r="D446" s="17" t="str">
        <f>"01:54:32"</f>
        <v>01:54:32</v>
      </c>
    </row>
    <row r="447" spans="1:4" x14ac:dyDescent="0.25">
      <c r="A447">
        <v>441</v>
      </c>
      <c r="B447" t="s">
        <v>247</v>
      </c>
      <c r="C447" t="s">
        <v>1134</v>
      </c>
      <c r="D447" s="17" t="str">
        <f>"01:54:29"</f>
        <v>01:54:29</v>
      </c>
    </row>
    <row r="448" spans="1:4" x14ac:dyDescent="0.25">
      <c r="A448">
        <v>442</v>
      </c>
      <c r="B448" t="s">
        <v>1122</v>
      </c>
      <c r="C448" t="s">
        <v>1292</v>
      </c>
      <c r="D448" s="17" t="str">
        <f>"01:53:51"</f>
        <v>01:53:51</v>
      </c>
    </row>
    <row r="449" spans="1:4" x14ac:dyDescent="0.25">
      <c r="A449">
        <v>443</v>
      </c>
      <c r="B449" t="s">
        <v>1132</v>
      </c>
      <c r="C449" t="s">
        <v>1133</v>
      </c>
      <c r="D449" s="17" t="str">
        <f>"01:53:45"</f>
        <v>01:53:45</v>
      </c>
    </row>
    <row r="450" spans="1:4" x14ac:dyDescent="0.25">
      <c r="A450">
        <v>444</v>
      </c>
      <c r="B450" t="s">
        <v>925</v>
      </c>
      <c r="C450" t="s">
        <v>926</v>
      </c>
      <c r="D450" s="17" t="str">
        <f>"01:53:37"</f>
        <v>01:53:37</v>
      </c>
    </row>
    <row r="451" spans="1:4" x14ac:dyDescent="0.25">
      <c r="A451">
        <v>445</v>
      </c>
      <c r="B451" t="s">
        <v>251</v>
      </c>
      <c r="C451" t="s">
        <v>295</v>
      </c>
      <c r="D451" s="17" t="str">
        <f>"01:52:47"</f>
        <v>01:52:47</v>
      </c>
    </row>
    <row r="452" spans="1:4" x14ac:dyDescent="0.25">
      <c r="A452">
        <v>446</v>
      </c>
      <c r="B452" t="s">
        <v>306</v>
      </c>
      <c r="C452" t="s">
        <v>99</v>
      </c>
      <c r="D452" s="17" t="str">
        <f>"01:51:53"</f>
        <v>01:51:53</v>
      </c>
    </row>
    <row r="453" spans="1:4" x14ac:dyDescent="0.25">
      <c r="A453">
        <v>447</v>
      </c>
      <c r="B453" t="s">
        <v>343</v>
      </c>
      <c r="C453" t="s">
        <v>315</v>
      </c>
      <c r="D453" s="17" t="str">
        <f>"01:51:06"</f>
        <v>01:51:06</v>
      </c>
    </row>
    <row r="454" spans="1:4" x14ac:dyDescent="0.25">
      <c r="A454">
        <v>448</v>
      </c>
      <c r="B454" t="s">
        <v>309</v>
      </c>
      <c r="C454" t="s">
        <v>265</v>
      </c>
      <c r="D454" s="17" t="str">
        <f>"01:50:24"</f>
        <v>01:50:24</v>
      </c>
    </row>
    <row r="455" spans="1:4" x14ac:dyDescent="0.25">
      <c r="A455">
        <v>449</v>
      </c>
      <c r="B455" t="s">
        <v>1129</v>
      </c>
      <c r="C455" t="s">
        <v>278</v>
      </c>
      <c r="D455" s="17" t="str">
        <f>"01:49:27"</f>
        <v>01:49:27</v>
      </c>
    </row>
    <row r="456" spans="1:4" x14ac:dyDescent="0.25">
      <c r="A456">
        <v>450</v>
      </c>
      <c r="B456" t="s">
        <v>1127</v>
      </c>
      <c r="C456" t="s">
        <v>1128</v>
      </c>
      <c r="D456" s="17" t="str">
        <f>"01:49:27"</f>
        <v>01:49:27</v>
      </c>
    </row>
    <row r="457" spans="1:4" x14ac:dyDescent="0.25">
      <c r="A457">
        <v>451</v>
      </c>
      <c r="B457" t="s">
        <v>1130</v>
      </c>
      <c r="C457" t="s">
        <v>205</v>
      </c>
      <c r="D457" s="17" t="str">
        <f>"01:49:26"</f>
        <v>01:49:26</v>
      </c>
    </row>
    <row r="458" spans="1:4" x14ac:dyDescent="0.25">
      <c r="A458">
        <v>452</v>
      </c>
      <c r="B458" t="s">
        <v>240</v>
      </c>
      <c r="C458" t="s">
        <v>697</v>
      </c>
      <c r="D458" s="17" t="str">
        <f>"01:49:13"</f>
        <v>01:49:13</v>
      </c>
    </row>
    <row r="459" spans="1:4" x14ac:dyDescent="0.25">
      <c r="A459">
        <v>453</v>
      </c>
      <c r="B459" t="s">
        <v>578</v>
      </c>
      <c r="C459" t="s">
        <v>997</v>
      </c>
      <c r="D459" s="17" t="str">
        <f>"01:48:56"</f>
        <v>01:48:56</v>
      </c>
    </row>
    <row r="460" spans="1:4" x14ac:dyDescent="0.25">
      <c r="A460">
        <v>454</v>
      </c>
      <c r="B460" t="s">
        <v>854</v>
      </c>
      <c r="C460" t="s">
        <v>315</v>
      </c>
      <c r="D460" s="17" t="str">
        <f>"01:48:51"</f>
        <v>01:48:51</v>
      </c>
    </row>
    <row r="461" spans="1:4" x14ac:dyDescent="0.25">
      <c r="A461">
        <v>455</v>
      </c>
      <c r="B461" t="s">
        <v>1051</v>
      </c>
      <c r="C461" t="s">
        <v>1052</v>
      </c>
      <c r="D461" s="17" t="str">
        <f>"01:48:42"</f>
        <v>01:48:42</v>
      </c>
    </row>
    <row r="462" spans="1:4" x14ac:dyDescent="0.25">
      <c r="A462">
        <v>456</v>
      </c>
      <c r="B462" t="s">
        <v>1126</v>
      </c>
      <c r="C462" t="s">
        <v>207</v>
      </c>
      <c r="D462" s="17" t="str">
        <f>"01:48:34"</f>
        <v>01:48:34</v>
      </c>
    </row>
    <row r="463" spans="1:4" x14ac:dyDescent="0.25">
      <c r="A463">
        <v>457</v>
      </c>
      <c r="B463" t="s">
        <v>928</v>
      </c>
      <c r="C463" t="s">
        <v>926</v>
      </c>
      <c r="D463" s="17" t="str">
        <f>"01:48:17"</f>
        <v>01:48:17</v>
      </c>
    </row>
    <row r="464" spans="1:4" x14ac:dyDescent="0.25">
      <c r="A464">
        <v>458</v>
      </c>
      <c r="B464" t="s">
        <v>267</v>
      </c>
      <c r="C464" t="s">
        <v>27</v>
      </c>
      <c r="D464" s="17" t="str">
        <f>"01:48:12"</f>
        <v>01:48:12</v>
      </c>
    </row>
    <row r="465" spans="1:4" x14ac:dyDescent="0.25">
      <c r="A465">
        <v>459</v>
      </c>
      <c r="B465" t="s">
        <v>340</v>
      </c>
      <c r="C465" t="s">
        <v>151</v>
      </c>
      <c r="D465" s="17" t="str">
        <f>"01:47:52"</f>
        <v>01:47:52</v>
      </c>
    </row>
    <row r="466" spans="1:4" x14ac:dyDescent="0.25">
      <c r="A466">
        <v>460</v>
      </c>
      <c r="B466" t="s">
        <v>73</v>
      </c>
      <c r="C466" t="s">
        <v>868</v>
      </c>
      <c r="D466" s="17" t="str">
        <f>"01:46:56"</f>
        <v>01:46:56</v>
      </c>
    </row>
    <row r="467" spans="1:4" x14ac:dyDescent="0.25">
      <c r="A467">
        <v>461</v>
      </c>
      <c r="B467" t="s">
        <v>701</v>
      </c>
      <c r="C467" t="s">
        <v>179</v>
      </c>
      <c r="D467" s="17" t="str">
        <f>"01:46:53"</f>
        <v>01:46:53</v>
      </c>
    </row>
    <row r="468" spans="1:4" x14ac:dyDescent="0.25">
      <c r="A468">
        <v>462</v>
      </c>
      <c r="B468" t="s">
        <v>1104</v>
      </c>
      <c r="C468" t="s">
        <v>200</v>
      </c>
      <c r="D468" s="17" t="str">
        <f>"01:46:52"</f>
        <v>01:46:52</v>
      </c>
    </row>
    <row r="469" spans="1:4" x14ac:dyDescent="0.25">
      <c r="A469">
        <v>463</v>
      </c>
      <c r="B469" t="s">
        <v>422</v>
      </c>
      <c r="C469" t="s">
        <v>423</v>
      </c>
      <c r="D469" s="17" t="str">
        <f>"01:46:48"</f>
        <v>01:46:48</v>
      </c>
    </row>
    <row r="470" spans="1:4" x14ac:dyDescent="0.25">
      <c r="A470">
        <v>464</v>
      </c>
      <c r="B470" t="s">
        <v>97</v>
      </c>
      <c r="C470" t="s">
        <v>92</v>
      </c>
      <c r="D470" s="17" t="str">
        <f>"01:46:37"</f>
        <v>01:46:37</v>
      </c>
    </row>
    <row r="471" spans="1:4" x14ac:dyDescent="0.25">
      <c r="A471">
        <v>465</v>
      </c>
      <c r="B471" t="s">
        <v>247</v>
      </c>
      <c r="C471" t="s">
        <v>232</v>
      </c>
      <c r="D471" s="17" t="str">
        <f>"01:46:10"</f>
        <v>01:46:10</v>
      </c>
    </row>
    <row r="472" spans="1:4" x14ac:dyDescent="0.25">
      <c r="A472">
        <v>466</v>
      </c>
      <c r="B472" t="s">
        <v>1121</v>
      </c>
      <c r="C472" t="s">
        <v>280</v>
      </c>
      <c r="D472" s="17" t="str">
        <f>"01:45:57"</f>
        <v>01:45:57</v>
      </c>
    </row>
    <row r="473" spans="1:4" x14ac:dyDescent="0.25">
      <c r="A473">
        <v>467</v>
      </c>
      <c r="B473" t="s">
        <v>20</v>
      </c>
      <c r="C473" t="s">
        <v>959</v>
      </c>
      <c r="D473" s="17" t="str">
        <f>"01:45:50"</f>
        <v>01:45:50</v>
      </c>
    </row>
    <row r="474" spans="1:4" x14ac:dyDescent="0.25">
      <c r="A474">
        <v>468</v>
      </c>
      <c r="B474" t="s">
        <v>257</v>
      </c>
      <c r="C474" t="s">
        <v>323</v>
      </c>
      <c r="D474" s="17" t="str">
        <f>"01:45:42"</f>
        <v>01:45:42</v>
      </c>
    </row>
    <row r="475" spans="1:4" x14ac:dyDescent="0.25">
      <c r="A475">
        <v>469</v>
      </c>
      <c r="B475" t="s">
        <v>1250</v>
      </c>
      <c r="C475" t="s">
        <v>1251</v>
      </c>
      <c r="D475" s="17" t="str">
        <f>"01:44:20"</f>
        <v>01:44:20</v>
      </c>
    </row>
    <row r="476" spans="1:4" x14ac:dyDescent="0.25">
      <c r="A476">
        <v>470</v>
      </c>
      <c r="B476" t="s">
        <v>816</v>
      </c>
      <c r="C476" t="s">
        <v>817</v>
      </c>
      <c r="D476" s="17" t="str">
        <f>"01:43:15"</f>
        <v>01:43:15</v>
      </c>
    </row>
    <row r="477" spans="1:4" x14ac:dyDescent="0.25">
      <c r="A477">
        <v>471</v>
      </c>
      <c r="B477" t="s">
        <v>666</v>
      </c>
      <c r="C477" t="s">
        <v>712</v>
      </c>
      <c r="D477" s="17" t="str">
        <f>"01:43:06"</f>
        <v>01:43:06</v>
      </c>
    </row>
    <row r="478" spans="1:4" x14ac:dyDescent="0.25">
      <c r="A478">
        <v>472</v>
      </c>
      <c r="B478" t="s">
        <v>899</v>
      </c>
      <c r="C478" t="s">
        <v>900</v>
      </c>
      <c r="D478" s="17" t="str">
        <f>"01:42:30"</f>
        <v>01:42:30</v>
      </c>
    </row>
    <row r="479" spans="1:4" x14ac:dyDescent="0.25">
      <c r="A479">
        <v>473</v>
      </c>
      <c r="B479" t="s">
        <v>335</v>
      </c>
      <c r="C479" t="s">
        <v>985</v>
      </c>
      <c r="D479" s="17" t="str">
        <f>"01:42:07"</f>
        <v>01:42:07</v>
      </c>
    </row>
    <row r="480" spans="1:4" x14ac:dyDescent="0.25">
      <c r="A480">
        <v>474</v>
      </c>
      <c r="B480" t="s">
        <v>1278</v>
      </c>
      <c r="C480" t="s">
        <v>205</v>
      </c>
      <c r="D480" s="17" t="str">
        <f>"01:41:36"</f>
        <v>01:41:36</v>
      </c>
    </row>
    <row r="481" spans="1:4" x14ac:dyDescent="0.25">
      <c r="A481">
        <v>475</v>
      </c>
      <c r="B481" t="s">
        <v>317</v>
      </c>
      <c r="C481" t="s">
        <v>221</v>
      </c>
      <c r="D481" s="17" t="str">
        <f>"01:41:14"</f>
        <v>01:41:14</v>
      </c>
    </row>
    <row r="482" spans="1:4" x14ac:dyDescent="0.25">
      <c r="A482">
        <v>476</v>
      </c>
      <c r="B482" t="s">
        <v>1112</v>
      </c>
      <c r="C482" t="s">
        <v>1113</v>
      </c>
      <c r="D482" s="17" t="str">
        <f>"01:41:12"</f>
        <v>01:41:12</v>
      </c>
    </row>
    <row r="483" spans="1:4" x14ac:dyDescent="0.25">
      <c r="A483">
        <v>477</v>
      </c>
      <c r="B483" t="s">
        <v>917</v>
      </c>
      <c r="C483" t="s">
        <v>1111</v>
      </c>
      <c r="D483" s="17" t="str">
        <f>"01:41:08"</f>
        <v>01:41:08</v>
      </c>
    </row>
    <row r="484" spans="1:4" x14ac:dyDescent="0.25">
      <c r="A484">
        <v>478</v>
      </c>
      <c r="B484" t="s">
        <v>459</v>
      </c>
      <c r="C484" t="s">
        <v>52</v>
      </c>
      <c r="D484" s="17" t="str">
        <f>"01:41:02"</f>
        <v>01:41:02</v>
      </c>
    </row>
    <row r="485" spans="1:4" x14ac:dyDescent="0.25">
      <c r="A485">
        <v>479</v>
      </c>
      <c r="B485" t="s">
        <v>1109</v>
      </c>
      <c r="C485" t="s">
        <v>1110</v>
      </c>
      <c r="D485" s="17" t="str">
        <f>"01:40:57"</f>
        <v>01:40:57</v>
      </c>
    </row>
    <row r="486" spans="1:4" x14ac:dyDescent="0.25">
      <c r="A486">
        <v>480</v>
      </c>
      <c r="B486" t="s">
        <v>468</v>
      </c>
      <c r="C486" t="s">
        <v>1108</v>
      </c>
      <c r="D486" s="17" t="str">
        <f>"01:40:49"</f>
        <v>01:40:49</v>
      </c>
    </row>
    <row r="487" spans="1:4" x14ac:dyDescent="0.25">
      <c r="A487">
        <v>481</v>
      </c>
      <c r="B487" t="s">
        <v>161</v>
      </c>
      <c r="C487" t="s">
        <v>162</v>
      </c>
      <c r="D487" s="17" t="str">
        <f>"01:40:31"</f>
        <v>01:40:31</v>
      </c>
    </row>
    <row r="488" spans="1:4" x14ac:dyDescent="0.25">
      <c r="A488">
        <v>482</v>
      </c>
      <c r="B488" t="s">
        <v>1071</v>
      </c>
      <c r="C488" t="s">
        <v>1236</v>
      </c>
      <c r="D488" s="17" t="str">
        <f>"01:40:05"</f>
        <v>01:40:05</v>
      </c>
    </row>
    <row r="489" spans="1:4" x14ac:dyDescent="0.25">
      <c r="A489">
        <v>483</v>
      </c>
      <c r="B489" t="s">
        <v>1106</v>
      </c>
      <c r="C489" t="s">
        <v>1107</v>
      </c>
      <c r="D489" s="17" t="str">
        <f>"01:39:28"</f>
        <v>01:39:28</v>
      </c>
    </row>
    <row r="490" spans="1:4" x14ac:dyDescent="0.25">
      <c r="A490">
        <v>484</v>
      </c>
      <c r="B490" t="s">
        <v>1237</v>
      </c>
      <c r="C490" t="s">
        <v>1238</v>
      </c>
      <c r="D490" s="17" t="str">
        <f>"01:38:46"</f>
        <v>01:38:46</v>
      </c>
    </row>
    <row r="491" spans="1:4" x14ac:dyDescent="0.25">
      <c r="A491">
        <v>485</v>
      </c>
      <c r="B491" t="s">
        <v>1086</v>
      </c>
      <c r="C491" t="s">
        <v>108</v>
      </c>
      <c r="D491" s="17" t="str">
        <f>"01:38:46"</f>
        <v>01:38:46</v>
      </c>
    </row>
    <row r="492" spans="1:4" x14ac:dyDescent="0.25">
      <c r="A492">
        <v>486</v>
      </c>
      <c r="B492" t="s">
        <v>1104</v>
      </c>
      <c r="C492" t="s">
        <v>1105</v>
      </c>
      <c r="D492" s="17" t="str">
        <f>"01:38:44"</f>
        <v>01:38:44</v>
      </c>
    </row>
    <row r="493" spans="1:4" x14ac:dyDescent="0.25">
      <c r="A493">
        <v>487</v>
      </c>
      <c r="B493" t="s">
        <v>1018</v>
      </c>
      <c r="C493" t="s">
        <v>1019</v>
      </c>
      <c r="D493" s="17" t="str">
        <f>"01:38:43"</f>
        <v>01:38:43</v>
      </c>
    </row>
    <row r="494" spans="1:4" x14ac:dyDescent="0.25">
      <c r="A494">
        <v>488</v>
      </c>
      <c r="B494" t="s">
        <v>1061</v>
      </c>
      <c r="C494" t="s">
        <v>1103</v>
      </c>
      <c r="D494" s="17" t="str">
        <f>"01:38:43"</f>
        <v>01:38:43</v>
      </c>
    </row>
    <row r="495" spans="1:4" x14ac:dyDescent="0.25">
      <c r="A495">
        <v>489</v>
      </c>
      <c r="B495" t="s">
        <v>471</v>
      </c>
      <c r="C495" t="s">
        <v>181</v>
      </c>
      <c r="D495" s="17" t="str">
        <f>"01:38:40"</f>
        <v>01:38:40</v>
      </c>
    </row>
    <row r="496" spans="1:4" x14ac:dyDescent="0.25">
      <c r="A496">
        <v>490</v>
      </c>
      <c r="B496" t="s">
        <v>732</v>
      </c>
      <c r="C496" t="s">
        <v>733</v>
      </c>
      <c r="D496" s="17" t="str">
        <f>"01:38:36"</f>
        <v>01:38:36</v>
      </c>
    </row>
    <row r="497" spans="1:4" x14ac:dyDescent="0.25">
      <c r="A497">
        <v>491</v>
      </c>
      <c r="B497" t="s">
        <v>1271</v>
      </c>
      <c r="C497" t="s">
        <v>212</v>
      </c>
      <c r="D497" s="17" t="str">
        <f>"01:38:34"</f>
        <v>01:38:34</v>
      </c>
    </row>
    <row r="498" spans="1:4" x14ac:dyDescent="0.25">
      <c r="A498">
        <v>492</v>
      </c>
      <c r="B498" t="s">
        <v>1099</v>
      </c>
      <c r="C498" t="s">
        <v>67</v>
      </c>
      <c r="D498" s="17" t="str">
        <f>"01:37:48"</f>
        <v>01:37:48</v>
      </c>
    </row>
    <row r="499" spans="1:4" x14ac:dyDescent="0.25">
      <c r="A499">
        <v>493</v>
      </c>
      <c r="B499" t="s">
        <v>584</v>
      </c>
      <c r="C499" t="s">
        <v>575</v>
      </c>
      <c r="D499" s="17" t="str">
        <f>"01:37:35"</f>
        <v>01:37:35</v>
      </c>
    </row>
    <row r="500" spans="1:4" x14ac:dyDescent="0.25">
      <c r="A500">
        <v>494</v>
      </c>
      <c r="B500" t="s">
        <v>584</v>
      </c>
      <c r="C500" t="s">
        <v>845</v>
      </c>
      <c r="D500" s="17" t="str">
        <f>"01:37:30"</f>
        <v>01:37:30</v>
      </c>
    </row>
    <row r="501" spans="1:4" x14ac:dyDescent="0.25">
      <c r="A501">
        <v>495</v>
      </c>
      <c r="B501" t="s">
        <v>478</v>
      </c>
      <c r="C501" t="s">
        <v>789</v>
      </c>
      <c r="D501" s="17" t="str">
        <f>"01:37:18"</f>
        <v>01:37:18</v>
      </c>
    </row>
    <row r="502" spans="1:4" x14ac:dyDescent="0.25">
      <c r="A502">
        <v>496</v>
      </c>
      <c r="B502" t="s">
        <v>261</v>
      </c>
      <c r="C502" t="s">
        <v>183</v>
      </c>
      <c r="D502" s="17" t="str">
        <f>"01:36:43"</f>
        <v>01:36:43</v>
      </c>
    </row>
    <row r="503" spans="1:4" x14ac:dyDescent="0.25">
      <c r="A503">
        <v>497</v>
      </c>
      <c r="B503" t="s">
        <v>241</v>
      </c>
      <c r="C503" t="s">
        <v>126</v>
      </c>
      <c r="D503" s="17" t="str">
        <f>"01:36:41"</f>
        <v>01:36:41</v>
      </c>
    </row>
    <row r="504" spans="1:4" x14ac:dyDescent="0.25">
      <c r="A504">
        <v>498</v>
      </c>
      <c r="B504" t="s">
        <v>72</v>
      </c>
      <c r="C504" t="s">
        <v>153</v>
      </c>
      <c r="D504" s="17" t="str">
        <f>"01:35:51"</f>
        <v>01:35:51</v>
      </c>
    </row>
    <row r="505" spans="1:4" x14ac:dyDescent="0.25">
      <c r="A505">
        <v>499</v>
      </c>
      <c r="B505" t="s">
        <v>1102</v>
      </c>
      <c r="C505" t="s">
        <v>114</v>
      </c>
      <c r="D505" s="17" t="str">
        <f>"01:35:32"</f>
        <v>01:35:32</v>
      </c>
    </row>
    <row r="506" spans="1:4" x14ac:dyDescent="0.25">
      <c r="A506">
        <v>500</v>
      </c>
      <c r="B506" t="s">
        <v>1099</v>
      </c>
      <c r="C506" t="s">
        <v>22</v>
      </c>
      <c r="D506" s="17" t="str">
        <f>"01:35:13"</f>
        <v>01:35:13</v>
      </c>
    </row>
    <row r="507" spans="1:4" x14ac:dyDescent="0.25">
      <c r="A507">
        <v>501</v>
      </c>
      <c r="B507" t="s">
        <v>347</v>
      </c>
      <c r="C507" t="s">
        <v>1101</v>
      </c>
      <c r="D507" s="17" t="str">
        <f>"01:35:12"</f>
        <v>01:35:12</v>
      </c>
    </row>
    <row r="508" spans="1:4" x14ac:dyDescent="0.25">
      <c r="A508">
        <v>502</v>
      </c>
      <c r="B508" t="s">
        <v>986</v>
      </c>
      <c r="C508" t="s">
        <v>987</v>
      </c>
      <c r="D508" s="17" t="str">
        <f>"01:35:02"</f>
        <v>01:35:02</v>
      </c>
    </row>
    <row r="509" spans="1:4" x14ac:dyDescent="0.25">
      <c r="A509">
        <v>503</v>
      </c>
      <c r="B509" t="s">
        <v>1062</v>
      </c>
      <c r="C509" t="s">
        <v>1100</v>
      </c>
      <c r="D509" s="17" t="str">
        <f>"01:35:00"</f>
        <v>01:35:00</v>
      </c>
    </row>
    <row r="510" spans="1:4" x14ac:dyDescent="0.25">
      <c r="A510">
        <v>504</v>
      </c>
      <c r="B510" t="s">
        <v>1098</v>
      </c>
      <c r="C510" t="s">
        <v>205</v>
      </c>
      <c r="D510" s="17" t="str">
        <f>"01:34:27"</f>
        <v>01:34:27</v>
      </c>
    </row>
    <row r="511" spans="1:4" x14ac:dyDescent="0.25">
      <c r="A511">
        <v>505</v>
      </c>
      <c r="B511" t="s">
        <v>1276</v>
      </c>
      <c r="C511" t="s">
        <v>1277</v>
      </c>
      <c r="D511" s="17" t="str">
        <f>"01:34:26"</f>
        <v>01:34:26</v>
      </c>
    </row>
    <row r="512" spans="1:4" x14ac:dyDescent="0.25">
      <c r="A512">
        <v>506</v>
      </c>
      <c r="B512" t="s">
        <v>1043</v>
      </c>
      <c r="C512" t="s">
        <v>137</v>
      </c>
      <c r="D512" s="17" t="str">
        <f>"01:34:08"</f>
        <v>01:34:08</v>
      </c>
    </row>
    <row r="513" spans="1:4" x14ac:dyDescent="0.25">
      <c r="A513">
        <v>507</v>
      </c>
      <c r="B513" t="s">
        <v>639</v>
      </c>
      <c r="C513" t="s">
        <v>640</v>
      </c>
      <c r="D513" s="17" t="str">
        <f>"01:33:57"</f>
        <v>01:33:57</v>
      </c>
    </row>
    <row r="514" spans="1:4" x14ac:dyDescent="0.25">
      <c r="A514">
        <v>508</v>
      </c>
      <c r="B514" t="s">
        <v>584</v>
      </c>
      <c r="C514" t="s">
        <v>99</v>
      </c>
      <c r="D514" s="17" t="str">
        <f>"01:32:48"</f>
        <v>01:32:48</v>
      </c>
    </row>
    <row r="515" spans="1:4" x14ac:dyDescent="0.25">
      <c r="A515">
        <v>509</v>
      </c>
      <c r="B515" t="s">
        <v>1032</v>
      </c>
      <c r="C515" t="s">
        <v>1033</v>
      </c>
      <c r="D515" s="17" t="str">
        <f>"01:31:11"</f>
        <v>01:31:11</v>
      </c>
    </row>
    <row r="516" spans="1:4" x14ac:dyDescent="0.25">
      <c r="A516">
        <v>510</v>
      </c>
      <c r="B516" t="s">
        <v>340</v>
      </c>
      <c r="C516" t="s">
        <v>341</v>
      </c>
      <c r="D516" s="17" t="str">
        <f>"01:30:16"</f>
        <v>01:30:16</v>
      </c>
    </row>
    <row r="517" spans="1:4" x14ac:dyDescent="0.25">
      <c r="A517">
        <v>511</v>
      </c>
      <c r="B517" t="s">
        <v>204</v>
      </c>
      <c r="C517" t="s">
        <v>205</v>
      </c>
      <c r="D517" s="17" t="str">
        <f>"01:30:05"</f>
        <v>01:30:05</v>
      </c>
    </row>
    <row r="518" spans="1:4" x14ac:dyDescent="0.25">
      <c r="A518">
        <v>512</v>
      </c>
      <c r="B518" t="s">
        <v>482</v>
      </c>
      <c r="C518" t="s">
        <v>268</v>
      </c>
      <c r="D518" s="17" t="str">
        <f>"01:29:00"</f>
        <v>01:29:00</v>
      </c>
    </row>
    <row r="519" spans="1:4" x14ac:dyDescent="0.25">
      <c r="A519">
        <v>513</v>
      </c>
      <c r="B519" t="s">
        <v>1088</v>
      </c>
      <c r="C519" t="s">
        <v>1089</v>
      </c>
      <c r="D519" s="17" t="str">
        <f>"01:28:58"</f>
        <v>01:28:58</v>
      </c>
    </row>
    <row r="520" spans="1:4" x14ac:dyDescent="0.25">
      <c r="A520">
        <v>514</v>
      </c>
      <c r="B520" t="s">
        <v>437</v>
      </c>
      <c r="C520" t="s">
        <v>294</v>
      </c>
      <c r="D520" s="17" t="str">
        <f>"01:28:25"</f>
        <v>01:28:25</v>
      </c>
    </row>
    <row r="521" spans="1:4" x14ac:dyDescent="0.25">
      <c r="A521">
        <v>515</v>
      </c>
      <c r="B521" t="s">
        <v>743</v>
      </c>
      <c r="C521" t="s">
        <v>65</v>
      </c>
      <c r="D521" s="17" t="str">
        <f>"01:28:05"</f>
        <v>01:28:05</v>
      </c>
    </row>
    <row r="522" spans="1:4" x14ac:dyDescent="0.25">
      <c r="A522">
        <v>516</v>
      </c>
      <c r="B522" t="s">
        <v>156</v>
      </c>
      <c r="C522" t="s">
        <v>179</v>
      </c>
      <c r="D522" s="17" t="str">
        <f>"01:27:57"</f>
        <v>01:27:57</v>
      </c>
    </row>
    <row r="523" spans="1:4" x14ac:dyDescent="0.25">
      <c r="A523">
        <v>517</v>
      </c>
      <c r="B523" t="s">
        <v>1086</v>
      </c>
      <c r="C523" t="s">
        <v>1087</v>
      </c>
      <c r="D523" s="17" t="str">
        <f>"01:27:50"</f>
        <v>01:27:50</v>
      </c>
    </row>
    <row r="524" spans="1:4" x14ac:dyDescent="0.25">
      <c r="A524">
        <v>518</v>
      </c>
      <c r="B524" t="s">
        <v>1085</v>
      </c>
      <c r="C524" t="s">
        <v>622</v>
      </c>
      <c r="D524" s="17" t="str">
        <f>"01:27:33"</f>
        <v>01:27:33</v>
      </c>
    </row>
    <row r="525" spans="1:4" x14ac:dyDescent="0.25">
      <c r="A525">
        <v>519</v>
      </c>
      <c r="B525" t="s">
        <v>543</v>
      </c>
      <c r="C525" t="s">
        <v>529</v>
      </c>
      <c r="D525" s="17" t="str">
        <f>"01:27:07"</f>
        <v>01:27:07</v>
      </c>
    </row>
    <row r="526" spans="1:4" x14ac:dyDescent="0.25">
      <c r="A526">
        <v>520</v>
      </c>
      <c r="B526" t="s">
        <v>831</v>
      </c>
      <c r="C526" t="s">
        <v>832</v>
      </c>
      <c r="D526" s="17" t="str">
        <f>"01:26:50"</f>
        <v>01:26:50</v>
      </c>
    </row>
    <row r="527" spans="1:4" x14ac:dyDescent="0.25">
      <c r="A527">
        <v>521</v>
      </c>
      <c r="B527" t="s">
        <v>1014</v>
      </c>
      <c r="C527" t="s">
        <v>1247</v>
      </c>
      <c r="D527" s="17" t="str">
        <f>"01:26:34"</f>
        <v>01:26:34</v>
      </c>
    </row>
    <row r="528" spans="1:4" x14ac:dyDescent="0.25">
      <c r="A528">
        <v>522</v>
      </c>
      <c r="B528" t="s">
        <v>472</v>
      </c>
      <c r="C528" t="s">
        <v>114</v>
      </c>
      <c r="D528" s="17" t="str">
        <f>"01:26:25"</f>
        <v>01:26:25</v>
      </c>
    </row>
    <row r="529" spans="1:4" x14ac:dyDescent="0.25">
      <c r="A529">
        <v>523</v>
      </c>
      <c r="B529" t="s">
        <v>530</v>
      </c>
      <c r="C529" t="s">
        <v>1246</v>
      </c>
      <c r="D529" s="17" t="str">
        <f>"01:26:18"</f>
        <v>01:26:18</v>
      </c>
    </row>
    <row r="530" spans="1:4" x14ac:dyDescent="0.25">
      <c r="A530">
        <v>524</v>
      </c>
      <c r="B530" t="s">
        <v>1244</v>
      </c>
      <c r="C530" t="s">
        <v>1245</v>
      </c>
      <c r="D530" s="17" t="str">
        <f>"01:26:15"</f>
        <v>01:26:15</v>
      </c>
    </row>
    <row r="531" spans="1:4" x14ac:dyDescent="0.25">
      <c r="A531">
        <v>525</v>
      </c>
      <c r="B531" t="s">
        <v>650</v>
      </c>
      <c r="C531" t="s">
        <v>651</v>
      </c>
      <c r="D531" s="17" t="str">
        <f>"01:25:52"</f>
        <v>01:25:52</v>
      </c>
    </row>
    <row r="532" spans="1:4" x14ac:dyDescent="0.25">
      <c r="A532">
        <v>526</v>
      </c>
      <c r="B532" t="s">
        <v>835</v>
      </c>
      <c r="C532" t="s">
        <v>836</v>
      </c>
      <c r="D532" s="17" t="str">
        <f>"01:25:04"</f>
        <v>01:25:04</v>
      </c>
    </row>
    <row r="533" spans="1:4" x14ac:dyDescent="0.25">
      <c r="A533">
        <v>527</v>
      </c>
      <c r="B533" t="s">
        <v>867</v>
      </c>
      <c r="C533" t="s">
        <v>608</v>
      </c>
      <c r="D533" s="17" t="str">
        <f>"01:24:41"</f>
        <v>01:24:41</v>
      </c>
    </row>
    <row r="534" spans="1:4" x14ac:dyDescent="0.25">
      <c r="A534">
        <v>528</v>
      </c>
      <c r="B534" t="s">
        <v>865</v>
      </c>
      <c r="C534" t="s">
        <v>645</v>
      </c>
      <c r="D534" s="17" t="str">
        <f>"01:24:41"</f>
        <v>01:24:41</v>
      </c>
    </row>
    <row r="535" spans="1:4" x14ac:dyDescent="0.25">
      <c r="A535">
        <v>529</v>
      </c>
      <c r="B535" t="s">
        <v>885</v>
      </c>
      <c r="C535" t="s">
        <v>52</v>
      </c>
      <c r="D535" s="17" t="str">
        <f>"01:24:36"</f>
        <v>01:24:36</v>
      </c>
    </row>
    <row r="536" spans="1:4" x14ac:dyDescent="0.25">
      <c r="A536">
        <v>530</v>
      </c>
      <c r="B536" t="s">
        <v>532</v>
      </c>
      <c r="C536" t="s">
        <v>1202</v>
      </c>
      <c r="D536" s="17" t="str">
        <f>"01:24:35"</f>
        <v>01:24:35</v>
      </c>
    </row>
    <row r="537" spans="1:4" x14ac:dyDescent="0.25">
      <c r="A537">
        <v>531</v>
      </c>
      <c r="B537" t="s">
        <v>152</v>
      </c>
      <c r="C537" t="s">
        <v>237</v>
      </c>
      <c r="D537" s="17" t="str">
        <f>"01:23:47"</f>
        <v>01:23:47</v>
      </c>
    </row>
    <row r="538" spans="1:4" x14ac:dyDescent="0.25">
      <c r="A538">
        <v>532</v>
      </c>
      <c r="B538" t="s">
        <v>515</v>
      </c>
      <c r="C538" t="s">
        <v>41</v>
      </c>
      <c r="D538" s="17" t="str">
        <f>"01:23:35"</f>
        <v>01:23:35</v>
      </c>
    </row>
    <row r="539" spans="1:4" x14ac:dyDescent="0.25">
      <c r="A539">
        <v>533</v>
      </c>
      <c r="B539" t="s">
        <v>1324</v>
      </c>
      <c r="C539" t="s">
        <v>1325</v>
      </c>
      <c r="D539" s="17" t="str">
        <f>"01:23:34"</f>
        <v>01:23:34</v>
      </c>
    </row>
    <row r="540" spans="1:4" x14ac:dyDescent="0.25">
      <c r="A540">
        <v>534</v>
      </c>
      <c r="B540" t="s">
        <v>929</v>
      </c>
      <c r="C540" t="s">
        <v>444</v>
      </c>
      <c r="D540" s="17" t="str">
        <f>"01:23:07"</f>
        <v>01:23:07</v>
      </c>
    </row>
    <row r="541" spans="1:4" x14ac:dyDescent="0.25">
      <c r="A541">
        <v>535</v>
      </c>
      <c r="B541" t="s">
        <v>1178</v>
      </c>
      <c r="C541" t="s">
        <v>181</v>
      </c>
      <c r="D541" s="17" t="str">
        <f>"01:23:06"</f>
        <v>01:23:06</v>
      </c>
    </row>
    <row r="542" spans="1:4" x14ac:dyDescent="0.25">
      <c r="A542">
        <v>536</v>
      </c>
      <c r="B542" t="s">
        <v>1039</v>
      </c>
      <c r="C542" t="s">
        <v>1040</v>
      </c>
      <c r="D542" s="17" t="str">
        <f>"01:22:44"</f>
        <v>01:22:44</v>
      </c>
    </row>
    <row r="543" spans="1:4" x14ac:dyDescent="0.25">
      <c r="A543">
        <v>537</v>
      </c>
      <c r="B543" t="s">
        <v>755</v>
      </c>
      <c r="C543" t="s">
        <v>756</v>
      </c>
      <c r="D543" s="17" t="str">
        <f>"01:22:34"</f>
        <v>01:22:34</v>
      </c>
    </row>
    <row r="544" spans="1:4" x14ac:dyDescent="0.25">
      <c r="A544">
        <v>538</v>
      </c>
      <c r="B544" t="s">
        <v>71</v>
      </c>
      <c r="C544" t="s">
        <v>27</v>
      </c>
      <c r="D544" s="17" t="str">
        <f>"01:22:09"</f>
        <v>01:22:09</v>
      </c>
    </row>
    <row r="545" spans="1:4" x14ac:dyDescent="0.25">
      <c r="A545">
        <v>539</v>
      </c>
      <c r="B545" t="s">
        <v>578</v>
      </c>
      <c r="C545" t="s">
        <v>702</v>
      </c>
      <c r="D545" s="17" t="str">
        <f>"01:21:57"</f>
        <v>01:21:57</v>
      </c>
    </row>
    <row r="546" spans="1:4" x14ac:dyDescent="0.25">
      <c r="A546">
        <v>540</v>
      </c>
      <c r="B546" t="s">
        <v>857</v>
      </c>
      <c r="C546" t="s">
        <v>858</v>
      </c>
      <c r="D546" s="17" t="str">
        <f>"01:21:08"</f>
        <v>01:21:08</v>
      </c>
    </row>
    <row r="547" spans="1:4" x14ac:dyDescent="0.25">
      <c r="A547">
        <v>541</v>
      </c>
      <c r="B547" t="s">
        <v>460</v>
      </c>
      <c r="C547" t="s">
        <v>531</v>
      </c>
      <c r="D547" s="17" t="str">
        <f>"01:20:43"</f>
        <v>01:20:43</v>
      </c>
    </row>
    <row r="548" spans="1:4" x14ac:dyDescent="0.25">
      <c r="A548">
        <v>542</v>
      </c>
      <c r="B548" t="s">
        <v>887</v>
      </c>
      <c r="C548" t="s">
        <v>714</v>
      </c>
      <c r="D548" s="17" t="str">
        <f>"01:20:31"</f>
        <v>01:20:31</v>
      </c>
    </row>
    <row r="549" spans="1:4" x14ac:dyDescent="0.25">
      <c r="A549">
        <v>543</v>
      </c>
      <c r="B549" t="s">
        <v>1083</v>
      </c>
      <c r="C549" t="s">
        <v>1084</v>
      </c>
      <c r="D549" s="17" t="str">
        <f>"01:20:31"</f>
        <v>01:20:31</v>
      </c>
    </row>
    <row r="550" spans="1:4" x14ac:dyDescent="0.25">
      <c r="A550">
        <v>544</v>
      </c>
      <c r="B550" t="s">
        <v>843</v>
      </c>
      <c r="C550" t="s">
        <v>799</v>
      </c>
      <c r="D550" s="17" t="str">
        <f>"01:20:27"</f>
        <v>01:20:27</v>
      </c>
    </row>
    <row r="551" spans="1:4" x14ac:dyDescent="0.25">
      <c r="A551">
        <v>545</v>
      </c>
      <c r="B551" t="s">
        <v>1270</v>
      </c>
      <c r="C551" t="s">
        <v>65</v>
      </c>
      <c r="D551" s="17" t="str">
        <f>"01:20:26"</f>
        <v>01:20:26</v>
      </c>
    </row>
    <row r="552" spans="1:4" x14ac:dyDescent="0.25">
      <c r="A552">
        <v>546</v>
      </c>
      <c r="B552" t="s">
        <v>247</v>
      </c>
      <c r="C552" t="s">
        <v>1322</v>
      </c>
      <c r="D552" s="17" t="str">
        <f>"01:20:25"</f>
        <v>01:20:25</v>
      </c>
    </row>
    <row r="553" spans="1:4" x14ac:dyDescent="0.25">
      <c r="A553">
        <v>547</v>
      </c>
      <c r="B553" t="s">
        <v>20</v>
      </c>
      <c r="C553" t="s">
        <v>1031</v>
      </c>
      <c r="D553" s="17" t="str">
        <f>"01:20:13"</f>
        <v>01:20:13</v>
      </c>
    </row>
    <row r="554" spans="1:4" x14ac:dyDescent="0.25">
      <c r="A554">
        <v>548</v>
      </c>
      <c r="B554" t="s">
        <v>808</v>
      </c>
      <c r="C554" t="s">
        <v>683</v>
      </c>
      <c r="D554" s="17" t="str">
        <f>"01:19:57"</f>
        <v>01:19:57</v>
      </c>
    </row>
    <row r="555" spans="1:4" x14ac:dyDescent="0.25">
      <c r="A555">
        <v>549</v>
      </c>
      <c r="B555" t="s">
        <v>887</v>
      </c>
      <c r="C555" t="s">
        <v>901</v>
      </c>
      <c r="D555" s="17" t="str">
        <f>"01:19:55"</f>
        <v>01:19:55</v>
      </c>
    </row>
    <row r="556" spans="1:4" x14ac:dyDescent="0.25">
      <c r="A556">
        <v>550</v>
      </c>
      <c r="B556" t="s">
        <v>841</v>
      </c>
      <c r="C556" t="s">
        <v>842</v>
      </c>
      <c r="D556" s="17" t="str">
        <f>"01:19:54"</f>
        <v>01:19:54</v>
      </c>
    </row>
    <row r="557" spans="1:4" x14ac:dyDescent="0.25">
      <c r="A557">
        <v>551</v>
      </c>
      <c r="B557" t="s">
        <v>1179</v>
      </c>
      <c r="C557" t="s">
        <v>1180</v>
      </c>
      <c r="D557" s="17" t="str">
        <f>"01:19:50"</f>
        <v>01:19:50</v>
      </c>
    </row>
    <row r="558" spans="1:4" x14ac:dyDescent="0.25">
      <c r="A558">
        <v>552</v>
      </c>
      <c r="B558" t="s">
        <v>555</v>
      </c>
      <c r="C558" t="s">
        <v>1300</v>
      </c>
      <c r="D558" s="17" t="str">
        <f>"01:19:49"</f>
        <v>01:19:49</v>
      </c>
    </row>
    <row r="559" spans="1:4" x14ac:dyDescent="0.25">
      <c r="A559">
        <v>553</v>
      </c>
      <c r="B559" t="s">
        <v>796</v>
      </c>
      <c r="C559" t="s">
        <v>797</v>
      </c>
      <c r="D559" s="17" t="str">
        <f>"01:19:23"</f>
        <v>01:19:23</v>
      </c>
    </row>
    <row r="560" spans="1:4" x14ac:dyDescent="0.25">
      <c r="A560">
        <v>554</v>
      </c>
      <c r="B560" t="s">
        <v>73</v>
      </c>
      <c r="C560" t="s">
        <v>445</v>
      </c>
      <c r="D560" s="17" t="str">
        <f>"01:19:13"</f>
        <v>01:19:13</v>
      </c>
    </row>
    <row r="561" spans="1:4" x14ac:dyDescent="0.25">
      <c r="A561">
        <v>555</v>
      </c>
      <c r="B561" t="s">
        <v>621</v>
      </c>
      <c r="C561" t="s">
        <v>560</v>
      </c>
      <c r="D561" s="17" t="str">
        <f>"01:19:04"</f>
        <v>01:19:04</v>
      </c>
    </row>
    <row r="562" spans="1:4" x14ac:dyDescent="0.25">
      <c r="A562">
        <v>556</v>
      </c>
      <c r="B562" t="s">
        <v>1315</v>
      </c>
      <c r="C562" t="s">
        <v>1321</v>
      </c>
      <c r="D562" s="17" t="str">
        <f>"01:18:36"</f>
        <v>01:18:36</v>
      </c>
    </row>
    <row r="563" spans="1:4" x14ac:dyDescent="0.25">
      <c r="A563">
        <v>557</v>
      </c>
      <c r="B563" t="s">
        <v>448</v>
      </c>
      <c r="C563" t="s">
        <v>220</v>
      </c>
      <c r="D563" s="17" t="str">
        <f>"01:18:24"</f>
        <v>01:18:24</v>
      </c>
    </row>
    <row r="564" spans="1:4" x14ac:dyDescent="0.25">
      <c r="A564">
        <v>558</v>
      </c>
      <c r="B564" t="s">
        <v>313</v>
      </c>
      <c r="C564" t="s">
        <v>314</v>
      </c>
      <c r="D564" s="17" t="str">
        <f>"01:18:18"</f>
        <v>01:18:18</v>
      </c>
    </row>
    <row r="565" spans="1:4" x14ac:dyDescent="0.25">
      <c r="A565">
        <v>559</v>
      </c>
      <c r="B565" t="s">
        <v>1077</v>
      </c>
      <c r="C565" t="s">
        <v>208</v>
      </c>
      <c r="D565" s="17" t="str">
        <f>"01:16:46"</f>
        <v>01:16:46</v>
      </c>
    </row>
    <row r="566" spans="1:4" x14ac:dyDescent="0.25">
      <c r="A566">
        <v>560</v>
      </c>
      <c r="B566" t="s">
        <v>312</v>
      </c>
      <c r="C566" t="s">
        <v>111</v>
      </c>
      <c r="D566" s="17" t="str">
        <f>"01:16:08"</f>
        <v>01:16:08</v>
      </c>
    </row>
    <row r="567" spans="1:4" x14ac:dyDescent="0.25">
      <c r="A567">
        <v>561</v>
      </c>
      <c r="B567" t="s">
        <v>1294</v>
      </c>
      <c r="C567" t="s">
        <v>1295</v>
      </c>
      <c r="D567" s="17" t="str">
        <f>"01:16:00"</f>
        <v>01:16:00</v>
      </c>
    </row>
    <row r="568" spans="1:4" x14ac:dyDescent="0.25">
      <c r="A568">
        <v>562</v>
      </c>
      <c r="B568" t="s">
        <v>648</v>
      </c>
      <c r="C568" t="s">
        <v>829</v>
      </c>
      <c r="D568" s="17" t="str">
        <f>"01:15:48"</f>
        <v>01:15:48</v>
      </c>
    </row>
    <row r="569" spans="1:4" x14ac:dyDescent="0.25">
      <c r="A569">
        <v>563</v>
      </c>
      <c r="B569" t="s">
        <v>828</v>
      </c>
      <c r="C569" t="s">
        <v>229</v>
      </c>
      <c r="D569" s="17" t="str">
        <f>"01:15:29"</f>
        <v>01:15:29</v>
      </c>
    </row>
    <row r="570" spans="1:4" x14ac:dyDescent="0.25">
      <c r="A570">
        <v>564</v>
      </c>
      <c r="B570" t="s">
        <v>614</v>
      </c>
      <c r="C570" t="s">
        <v>615</v>
      </c>
      <c r="D570" s="17" t="str">
        <f>"01:15:09"</f>
        <v>01:15:09</v>
      </c>
    </row>
    <row r="571" spans="1:4" x14ac:dyDescent="0.25">
      <c r="A571">
        <v>565</v>
      </c>
      <c r="B571" t="s">
        <v>127</v>
      </c>
      <c r="C571" t="s">
        <v>820</v>
      </c>
      <c r="D571" s="17" t="str">
        <f>"01:14:57"</f>
        <v>01:14:57</v>
      </c>
    </row>
    <row r="572" spans="1:4" x14ac:dyDescent="0.25">
      <c r="A572">
        <v>566</v>
      </c>
      <c r="B572" t="s">
        <v>301</v>
      </c>
      <c r="C572" t="s">
        <v>509</v>
      </c>
      <c r="D572" s="17" t="str">
        <f>"01:14:50"</f>
        <v>01:14:50</v>
      </c>
    </row>
    <row r="573" spans="1:4" x14ac:dyDescent="0.25">
      <c r="A573">
        <v>567</v>
      </c>
      <c r="B573" t="s">
        <v>684</v>
      </c>
      <c r="C573" t="s">
        <v>685</v>
      </c>
      <c r="D573" s="17" t="str">
        <f>"01:14:44"</f>
        <v>01:14:44</v>
      </c>
    </row>
    <row r="574" spans="1:4" x14ac:dyDescent="0.25">
      <c r="A574">
        <v>568</v>
      </c>
      <c r="B574" t="s">
        <v>1163</v>
      </c>
      <c r="C574" t="s">
        <v>1164</v>
      </c>
      <c r="D574" s="17" t="str">
        <f>"01:14:44"</f>
        <v>01:14:44</v>
      </c>
    </row>
    <row r="575" spans="1:4" x14ac:dyDescent="0.25">
      <c r="A575">
        <v>569</v>
      </c>
      <c r="B575" t="s">
        <v>1234</v>
      </c>
      <c r="C575" t="s">
        <v>1235</v>
      </c>
      <c r="D575" s="17" t="str">
        <f>"01:14:01"</f>
        <v>01:14:01</v>
      </c>
    </row>
    <row r="576" spans="1:4" x14ac:dyDescent="0.25">
      <c r="A576">
        <v>570</v>
      </c>
      <c r="B576" t="s">
        <v>1231</v>
      </c>
      <c r="C576" t="s">
        <v>1232</v>
      </c>
      <c r="D576" s="17" t="str">
        <f>"01:13:59"</f>
        <v>01:13:59</v>
      </c>
    </row>
    <row r="577" spans="1:4" x14ac:dyDescent="0.25">
      <c r="A577">
        <v>571</v>
      </c>
      <c r="B577" t="s">
        <v>963</v>
      </c>
      <c r="C577" t="s">
        <v>964</v>
      </c>
      <c r="D577" s="17" t="str">
        <f>"01:13:53"</f>
        <v>01:13:53</v>
      </c>
    </row>
    <row r="578" spans="1:4" x14ac:dyDescent="0.25">
      <c r="A578">
        <v>572</v>
      </c>
      <c r="B578" t="s">
        <v>301</v>
      </c>
      <c r="C578" t="s">
        <v>634</v>
      </c>
      <c r="D578" s="17" t="str">
        <f>"01:13:35"</f>
        <v>01:13:35</v>
      </c>
    </row>
    <row r="579" spans="1:4" x14ac:dyDescent="0.25">
      <c r="A579">
        <v>573</v>
      </c>
      <c r="B579" t="s">
        <v>966</v>
      </c>
      <c r="C579" t="s">
        <v>967</v>
      </c>
      <c r="D579" s="17" t="str">
        <f>"01:13:05"</f>
        <v>01:13:05</v>
      </c>
    </row>
    <row r="580" spans="1:4" x14ac:dyDescent="0.25">
      <c r="A580">
        <v>574</v>
      </c>
      <c r="B580" t="s">
        <v>178</v>
      </c>
      <c r="C580" t="s">
        <v>239</v>
      </c>
      <c r="D580" s="17" t="str">
        <f>"01:12:48"</f>
        <v>01:12:48</v>
      </c>
    </row>
    <row r="581" spans="1:4" x14ac:dyDescent="0.25">
      <c r="A581">
        <v>575</v>
      </c>
      <c r="B581" t="s">
        <v>886</v>
      </c>
      <c r="C581" t="s">
        <v>65</v>
      </c>
      <c r="D581" s="17" t="str">
        <f>"01:12:10"</f>
        <v>01:12:10</v>
      </c>
    </row>
    <row r="582" spans="1:4" x14ac:dyDescent="0.25">
      <c r="A582">
        <v>576</v>
      </c>
      <c r="B582" t="s">
        <v>37</v>
      </c>
      <c r="C582" t="s">
        <v>151</v>
      </c>
      <c r="D582" s="17" t="str">
        <f>"01:11:44"</f>
        <v>01:11:44</v>
      </c>
    </row>
    <row r="583" spans="1:4" x14ac:dyDescent="0.25">
      <c r="A583">
        <v>577</v>
      </c>
      <c r="B583" t="s">
        <v>127</v>
      </c>
      <c r="C583" t="s">
        <v>35</v>
      </c>
      <c r="D583" s="17" t="str">
        <f>"01:11:28"</f>
        <v>01:11:28</v>
      </c>
    </row>
    <row r="584" spans="1:4" x14ac:dyDescent="0.25">
      <c r="A584">
        <v>578</v>
      </c>
      <c r="B584" t="s">
        <v>1070</v>
      </c>
      <c r="C584" t="s">
        <v>207</v>
      </c>
      <c r="D584" s="17" t="str">
        <f>"01:11:16"</f>
        <v>01:11:16</v>
      </c>
    </row>
    <row r="585" spans="1:4" x14ac:dyDescent="0.25">
      <c r="A585">
        <v>579</v>
      </c>
      <c r="B585" t="s">
        <v>818</v>
      </c>
      <c r="C585" t="s">
        <v>819</v>
      </c>
      <c r="D585" s="17" t="str">
        <f>"01:11:04"</f>
        <v>01:11:04</v>
      </c>
    </row>
    <row r="586" spans="1:4" x14ac:dyDescent="0.25">
      <c r="A586">
        <v>580</v>
      </c>
      <c r="B586" t="s">
        <v>675</v>
      </c>
      <c r="C586" t="s">
        <v>177</v>
      </c>
      <c r="D586" s="17" t="str">
        <f>"01:10:47"</f>
        <v>01:10:47</v>
      </c>
    </row>
    <row r="587" spans="1:4" x14ac:dyDescent="0.25">
      <c r="A587">
        <v>581</v>
      </c>
      <c r="B587" t="s">
        <v>93</v>
      </c>
      <c r="C587" t="s">
        <v>979</v>
      </c>
      <c r="D587" s="17" t="str">
        <f>"01:10:40"</f>
        <v>01:10:40</v>
      </c>
    </row>
    <row r="588" spans="1:4" x14ac:dyDescent="0.25">
      <c r="A588">
        <v>582</v>
      </c>
      <c r="B588" t="s">
        <v>968</v>
      </c>
      <c r="C588" t="s">
        <v>77</v>
      </c>
      <c r="D588" s="17" t="str">
        <f>"01:10:39"</f>
        <v>01:10:39</v>
      </c>
    </row>
    <row r="589" spans="1:4" x14ac:dyDescent="0.25">
      <c r="A589">
        <v>583</v>
      </c>
      <c r="B589" t="s">
        <v>1242</v>
      </c>
      <c r="C589" t="s">
        <v>1243</v>
      </c>
      <c r="D589" s="17" t="str">
        <f>"01:10:11"</f>
        <v>01:10:11</v>
      </c>
    </row>
    <row r="590" spans="1:4" x14ac:dyDescent="0.25">
      <c r="A590">
        <v>584</v>
      </c>
      <c r="B590" t="s">
        <v>678</v>
      </c>
      <c r="C590" t="s">
        <v>679</v>
      </c>
      <c r="D590" s="17" t="str">
        <f>"01:09:06"</f>
        <v>01:09:06</v>
      </c>
    </row>
    <row r="591" spans="1:4" x14ac:dyDescent="0.25">
      <c r="A591">
        <v>585</v>
      </c>
      <c r="B591" t="s">
        <v>1178</v>
      </c>
      <c r="C591" t="s">
        <v>1241</v>
      </c>
      <c r="D591" s="17" t="str">
        <f>"01:08:50"</f>
        <v>01:08:50</v>
      </c>
    </row>
    <row r="592" spans="1:4" x14ac:dyDescent="0.25">
      <c r="A592">
        <v>586</v>
      </c>
      <c r="B592" t="s">
        <v>1239</v>
      </c>
      <c r="C592" t="s">
        <v>1240</v>
      </c>
      <c r="D592" s="17" t="str">
        <f>"01:08:50"</f>
        <v>01:08:50</v>
      </c>
    </row>
    <row r="593" spans="1:4" x14ac:dyDescent="0.25">
      <c r="A593">
        <v>587</v>
      </c>
      <c r="B593" t="s">
        <v>875</v>
      </c>
      <c r="C593" t="s">
        <v>205</v>
      </c>
      <c r="D593" s="17" t="str">
        <f>"01:08:31"</f>
        <v>01:08:31</v>
      </c>
    </row>
    <row r="594" spans="1:4" x14ac:dyDescent="0.25">
      <c r="A594">
        <v>588</v>
      </c>
      <c r="B594" t="s">
        <v>976</v>
      </c>
      <c r="C594" t="s">
        <v>977</v>
      </c>
      <c r="D594" s="17" t="str">
        <f>"01:08:28"</f>
        <v>01:08:28</v>
      </c>
    </row>
    <row r="595" spans="1:4" x14ac:dyDescent="0.25">
      <c r="A595">
        <v>589</v>
      </c>
      <c r="B595" t="s">
        <v>652</v>
      </c>
      <c r="C595" t="s">
        <v>671</v>
      </c>
      <c r="D595" s="17" t="str">
        <f>"01:08:17"</f>
        <v>01:08:17</v>
      </c>
    </row>
    <row r="596" spans="1:4" x14ac:dyDescent="0.25">
      <c r="A596">
        <v>590</v>
      </c>
      <c r="B596" t="s">
        <v>36</v>
      </c>
      <c r="C596" t="s">
        <v>25</v>
      </c>
      <c r="D596" s="17" t="str">
        <f>"01:08:11"</f>
        <v>01:08:11</v>
      </c>
    </row>
    <row r="597" spans="1:4" x14ac:dyDescent="0.25">
      <c r="A597">
        <v>591</v>
      </c>
      <c r="B597" t="s">
        <v>701</v>
      </c>
      <c r="C597" t="s">
        <v>965</v>
      </c>
      <c r="D597" s="17" t="str">
        <f>"01:08:10"</f>
        <v>01:08:10</v>
      </c>
    </row>
    <row r="598" spans="1:4" x14ac:dyDescent="0.25">
      <c r="A598">
        <v>592</v>
      </c>
      <c r="B598" t="s">
        <v>735</v>
      </c>
      <c r="C598" t="s">
        <v>801</v>
      </c>
      <c r="D598" s="17" t="str">
        <f>"01:08:06"</f>
        <v>01:08:06</v>
      </c>
    </row>
    <row r="599" spans="1:4" x14ac:dyDescent="0.25">
      <c r="A599">
        <v>593</v>
      </c>
      <c r="B599" t="s">
        <v>304</v>
      </c>
      <c r="C599" t="s">
        <v>613</v>
      </c>
      <c r="D599" s="17" t="str">
        <f>"01:07:36"</f>
        <v>01:07:36</v>
      </c>
    </row>
    <row r="600" spans="1:4" x14ac:dyDescent="0.25">
      <c r="A600">
        <v>594</v>
      </c>
      <c r="B600" t="s">
        <v>1159</v>
      </c>
      <c r="C600" t="s">
        <v>1222</v>
      </c>
      <c r="D600" s="17" t="str">
        <f>"01:06:53"</f>
        <v>01:06:53</v>
      </c>
    </row>
    <row r="601" spans="1:4" x14ac:dyDescent="0.25">
      <c r="A601">
        <v>595</v>
      </c>
      <c r="B601" t="s">
        <v>687</v>
      </c>
      <c r="C601" t="s">
        <v>866</v>
      </c>
      <c r="D601" s="17" t="str">
        <f>"01:06:49"</f>
        <v>01:06:49</v>
      </c>
    </row>
    <row r="602" spans="1:4" x14ac:dyDescent="0.25">
      <c r="A602">
        <v>596</v>
      </c>
      <c r="B602" t="s">
        <v>335</v>
      </c>
      <c r="C602" t="s">
        <v>99</v>
      </c>
      <c r="D602" s="17" t="str">
        <f>"01:06:34"</f>
        <v>01:06:34</v>
      </c>
    </row>
    <row r="603" spans="1:4" x14ac:dyDescent="0.25">
      <c r="A603">
        <v>597</v>
      </c>
      <c r="B603" t="s">
        <v>279</v>
      </c>
      <c r="C603" t="s">
        <v>17</v>
      </c>
      <c r="D603" s="17" t="str">
        <f>"01:06:19"</f>
        <v>01:06:19</v>
      </c>
    </row>
    <row r="604" spans="1:4" x14ac:dyDescent="0.25">
      <c r="A604">
        <v>598</v>
      </c>
      <c r="B604" t="s">
        <v>802</v>
      </c>
      <c r="C604" t="s">
        <v>296</v>
      </c>
      <c r="D604" s="17" t="str">
        <f>"01:06:13"</f>
        <v>01:06:13</v>
      </c>
    </row>
    <row r="605" spans="1:4" x14ac:dyDescent="0.25">
      <c r="A605">
        <v>599</v>
      </c>
      <c r="B605" t="s">
        <v>534</v>
      </c>
      <c r="C605" t="s">
        <v>535</v>
      </c>
      <c r="D605" s="17" t="str">
        <f>"01:05:54"</f>
        <v>01:05:54</v>
      </c>
    </row>
    <row r="606" spans="1:4" x14ac:dyDescent="0.25">
      <c r="A606">
        <v>600</v>
      </c>
      <c r="B606" t="s">
        <v>121</v>
      </c>
      <c r="C606" t="s">
        <v>1221</v>
      </c>
      <c r="D606" s="17" t="str">
        <f>"01:05:49"</f>
        <v>01:05:49</v>
      </c>
    </row>
    <row r="607" spans="1:4" x14ac:dyDescent="0.25">
      <c r="A607">
        <v>601</v>
      </c>
      <c r="B607" t="s">
        <v>944</v>
      </c>
      <c r="C607" t="s">
        <v>27</v>
      </c>
      <c r="D607" s="17" t="str">
        <f>"01:05:41"</f>
        <v>01:05:41</v>
      </c>
    </row>
    <row r="608" spans="1:4" x14ac:dyDescent="0.25">
      <c r="A608">
        <v>602</v>
      </c>
      <c r="B608" t="s">
        <v>1059</v>
      </c>
      <c r="C608" t="s">
        <v>1282</v>
      </c>
      <c r="D608" s="17" t="str">
        <f>"01:05:17"</f>
        <v>01:05:17</v>
      </c>
    </row>
    <row r="609" spans="1:4" x14ac:dyDescent="0.25">
      <c r="A609">
        <v>603</v>
      </c>
      <c r="B609" t="s">
        <v>508</v>
      </c>
      <c r="C609" t="s">
        <v>325</v>
      </c>
      <c r="D609" s="17" t="str">
        <f>"01:05:06"</f>
        <v>01:05:06</v>
      </c>
    </row>
    <row r="610" spans="1:4" x14ac:dyDescent="0.25">
      <c r="A610">
        <v>604</v>
      </c>
      <c r="B610" t="s">
        <v>187</v>
      </c>
      <c r="C610" t="s">
        <v>620</v>
      </c>
      <c r="D610" s="17" t="str">
        <f>"01:04:47"</f>
        <v>01:04:47</v>
      </c>
    </row>
    <row r="611" spans="1:4" x14ac:dyDescent="0.25">
      <c r="A611">
        <v>605</v>
      </c>
      <c r="B611" t="s">
        <v>708</v>
      </c>
      <c r="C611" t="s">
        <v>1293</v>
      </c>
      <c r="D611" s="17" t="str">
        <f>"01:04:41"</f>
        <v>01:04:41</v>
      </c>
    </row>
    <row r="612" spans="1:4" x14ac:dyDescent="0.25">
      <c r="A612">
        <v>606</v>
      </c>
      <c r="B612" t="s">
        <v>804</v>
      </c>
      <c r="C612" t="s">
        <v>805</v>
      </c>
      <c r="D612" s="17" t="str">
        <f>"01:04:28"</f>
        <v>01:04:28</v>
      </c>
    </row>
    <row r="613" spans="1:4" x14ac:dyDescent="0.25">
      <c r="A613">
        <v>607</v>
      </c>
      <c r="B613" t="s">
        <v>1285</v>
      </c>
      <c r="C613" t="s">
        <v>1286</v>
      </c>
      <c r="D613" s="17" t="str">
        <f>"01:04:12"</f>
        <v>01:04:12</v>
      </c>
    </row>
    <row r="614" spans="1:4" x14ac:dyDescent="0.25">
      <c r="A614">
        <v>608</v>
      </c>
      <c r="B614" t="s">
        <v>889</v>
      </c>
      <c r="C614" t="s">
        <v>207</v>
      </c>
      <c r="D614" s="17" t="str">
        <f>"01:04:06"</f>
        <v>01:04:06</v>
      </c>
    </row>
    <row r="615" spans="1:4" x14ac:dyDescent="0.25">
      <c r="A615">
        <v>609</v>
      </c>
      <c r="B615" t="s">
        <v>960</v>
      </c>
      <c r="C615" t="s">
        <v>17</v>
      </c>
      <c r="D615" s="17" t="str">
        <f>"01:03:41"</f>
        <v>01:03:41</v>
      </c>
    </row>
    <row r="616" spans="1:4" x14ac:dyDescent="0.25">
      <c r="A616">
        <v>610</v>
      </c>
      <c r="B616" t="s">
        <v>1066</v>
      </c>
      <c r="C616" t="s">
        <v>1068</v>
      </c>
      <c r="D616" s="17" t="str">
        <f>"01:03:39"</f>
        <v>01:03:39</v>
      </c>
    </row>
    <row r="617" spans="1:4" x14ac:dyDescent="0.25">
      <c r="A617">
        <v>611</v>
      </c>
      <c r="B617" t="s">
        <v>1058</v>
      </c>
      <c r="C617" t="s">
        <v>207</v>
      </c>
      <c r="D617" s="17" t="str">
        <f>"01:03:39"</f>
        <v>01:03:39</v>
      </c>
    </row>
    <row r="618" spans="1:4" x14ac:dyDescent="0.25">
      <c r="A618">
        <v>612</v>
      </c>
      <c r="B618" t="s">
        <v>1283</v>
      </c>
      <c r="C618" t="s">
        <v>1284</v>
      </c>
      <c r="D618" s="17" t="str">
        <f>"01:03:38"</f>
        <v>01:03:38</v>
      </c>
    </row>
    <row r="619" spans="1:4" x14ac:dyDescent="0.25">
      <c r="A619">
        <v>613</v>
      </c>
      <c r="B619" t="s">
        <v>704</v>
      </c>
      <c r="C619" t="s">
        <v>952</v>
      </c>
      <c r="D619" s="17" t="str">
        <f>"01:03:11"</f>
        <v>01:03:11</v>
      </c>
    </row>
    <row r="620" spans="1:4" x14ac:dyDescent="0.25">
      <c r="A620">
        <v>614</v>
      </c>
      <c r="B620" t="s">
        <v>483</v>
      </c>
      <c r="C620" t="s">
        <v>870</v>
      </c>
      <c r="D620" s="17" t="str">
        <f>"01:03:01"</f>
        <v>01:03:01</v>
      </c>
    </row>
    <row r="621" spans="1:4" x14ac:dyDescent="0.25">
      <c r="A621">
        <v>615</v>
      </c>
      <c r="B621" t="s">
        <v>825</v>
      </c>
      <c r="C621" t="s">
        <v>826</v>
      </c>
      <c r="D621" s="17" t="str">
        <f>"01:02:35"</f>
        <v>01:02:35</v>
      </c>
    </row>
    <row r="622" spans="1:4" x14ac:dyDescent="0.25">
      <c r="A622">
        <v>616</v>
      </c>
      <c r="B622" t="s">
        <v>757</v>
      </c>
      <c r="C622" t="s">
        <v>822</v>
      </c>
      <c r="D622" s="17" t="str">
        <f>"01:01:22"</f>
        <v>01:01:22</v>
      </c>
    </row>
    <row r="623" spans="1:4" x14ac:dyDescent="0.25">
      <c r="A623">
        <v>617</v>
      </c>
      <c r="B623" t="s">
        <v>946</v>
      </c>
      <c r="C623" t="s">
        <v>947</v>
      </c>
      <c r="D623" s="17" t="str">
        <f>"01:01:19"</f>
        <v>01:01:19</v>
      </c>
    </row>
    <row r="624" spans="1:4" x14ac:dyDescent="0.25">
      <c r="A624">
        <v>618</v>
      </c>
      <c r="B624" t="s">
        <v>347</v>
      </c>
      <c r="C624" t="s">
        <v>137</v>
      </c>
      <c r="D624" s="17" t="str">
        <f>"01:01:13"</f>
        <v>01:01:13</v>
      </c>
    </row>
    <row r="625" spans="1:4" x14ac:dyDescent="0.25">
      <c r="A625">
        <v>619</v>
      </c>
      <c r="B625" t="s">
        <v>215</v>
      </c>
      <c r="C625" t="s">
        <v>599</v>
      </c>
      <c r="D625" s="17" t="str">
        <f>"01:01:04"</f>
        <v>01:01:04</v>
      </c>
    </row>
    <row r="626" spans="1:4" x14ac:dyDescent="0.25">
      <c r="A626">
        <v>620</v>
      </c>
      <c r="B626" t="s">
        <v>890</v>
      </c>
      <c r="C626" t="s">
        <v>17</v>
      </c>
      <c r="D626" s="17" t="str">
        <f>"01:01:03"</f>
        <v>01:01:03</v>
      </c>
    </row>
    <row r="627" spans="1:4" x14ac:dyDescent="0.25">
      <c r="A627">
        <v>621</v>
      </c>
      <c r="B627" t="s">
        <v>218</v>
      </c>
      <c r="C627" t="s">
        <v>29</v>
      </c>
      <c r="D627" s="17" t="str">
        <f>"01:01:00"</f>
        <v>01:01:00</v>
      </c>
    </row>
    <row r="628" spans="1:4" x14ac:dyDescent="0.25">
      <c r="A628">
        <v>622</v>
      </c>
      <c r="B628" t="s">
        <v>1016</v>
      </c>
      <c r="C628" t="s">
        <v>1120</v>
      </c>
      <c r="D628" s="17" t="str">
        <f>"01:00:57"</f>
        <v>01:00:57</v>
      </c>
    </row>
    <row r="629" spans="1:4" x14ac:dyDescent="0.25">
      <c r="A629">
        <v>623</v>
      </c>
      <c r="B629" t="s">
        <v>961</v>
      </c>
      <c r="C629" t="s">
        <v>962</v>
      </c>
      <c r="D629" s="17" t="str">
        <f>"01:00:56"</f>
        <v>01:00:56</v>
      </c>
    </row>
    <row r="630" spans="1:4" x14ac:dyDescent="0.25">
      <c r="A630">
        <v>624</v>
      </c>
      <c r="B630" t="s">
        <v>1219</v>
      </c>
      <c r="C630" t="s">
        <v>1220</v>
      </c>
      <c r="D630" s="17" t="str">
        <f>"01:00:37"</f>
        <v>01:00:37</v>
      </c>
    </row>
    <row r="631" spans="1:4" x14ac:dyDescent="0.25">
      <c r="A631">
        <v>625</v>
      </c>
      <c r="B631" t="s">
        <v>776</v>
      </c>
      <c r="C631" t="s">
        <v>476</v>
      </c>
      <c r="D631" s="17" t="str">
        <f>"01:00:17"</f>
        <v>01:00:17</v>
      </c>
    </row>
    <row r="632" spans="1:4" x14ac:dyDescent="0.25">
      <c r="A632">
        <v>626</v>
      </c>
      <c r="B632" t="s">
        <v>203</v>
      </c>
      <c r="C632" t="s">
        <v>799</v>
      </c>
      <c r="D632" s="17" t="str">
        <f>"01:00:07"</f>
        <v>01:00:07</v>
      </c>
    </row>
    <row r="633" spans="1:4" x14ac:dyDescent="0.25">
      <c r="A633">
        <v>627</v>
      </c>
      <c r="B633" t="s">
        <v>156</v>
      </c>
      <c r="C633" t="s">
        <v>533</v>
      </c>
      <c r="D633" s="17" t="str">
        <f>"01:00:07"</f>
        <v>01:00:07</v>
      </c>
    </row>
    <row r="634" spans="1:4" x14ac:dyDescent="0.25">
      <c r="A634">
        <v>628</v>
      </c>
      <c r="B634" t="s">
        <v>1227</v>
      </c>
      <c r="C634" t="s">
        <v>1228</v>
      </c>
      <c r="D634" s="17" t="str">
        <f>"01:00:07"</f>
        <v>01:00:07</v>
      </c>
    </row>
    <row r="635" spans="1:4" x14ac:dyDescent="0.25">
      <c r="A635">
        <v>629</v>
      </c>
      <c r="B635" t="s">
        <v>652</v>
      </c>
      <c r="C635" t="s">
        <v>88</v>
      </c>
      <c r="D635" s="17" t="str">
        <f>"01:00:05"</f>
        <v>01:00:05</v>
      </c>
    </row>
    <row r="636" spans="1:4" x14ac:dyDescent="0.25">
      <c r="A636">
        <v>630</v>
      </c>
      <c r="B636" t="s">
        <v>1059</v>
      </c>
      <c r="C636" t="s">
        <v>1060</v>
      </c>
      <c r="D636" s="17" t="str">
        <f>"00:59:54"</f>
        <v>00:59:54</v>
      </c>
    </row>
    <row r="637" spans="1:4" x14ac:dyDescent="0.25">
      <c r="A637">
        <v>631</v>
      </c>
      <c r="B637" t="s">
        <v>448</v>
      </c>
      <c r="C637" t="s">
        <v>449</v>
      </c>
      <c r="D637" s="17" t="str">
        <f>"00:59:43"</f>
        <v>00:59:43</v>
      </c>
    </row>
    <row r="638" spans="1:4" x14ac:dyDescent="0.25">
      <c r="A638">
        <v>632</v>
      </c>
      <c r="B638" t="s">
        <v>512</v>
      </c>
      <c r="C638" t="s">
        <v>513</v>
      </c>
      <c r="D638" s="17" t="str">
        <f>"00:59:09"</f>
        <v>00:59:09</v>
      </c>
    </row>
    <row r="639" spans="1:4" x14ac:dyDescent="0.25">
      <c r="A639">
        <v>633</v>
      </c>
      <c r="B639" t="s">
        <v>243</v>
      </c>
      <c r="C639" t="s">
        <v>172</v>
      </c>
      <c r="D639" s="17" t="str">
        <f>"00:59:03"</f>
        <v>00:59:03</v>
      </c>
    </row>
    <row r="640" spans="1:4" x14ac:dyDescent="0.25">
      <c r="A640">
        <v>634</v>
      </c>
      <c r="B640" t="s">
        <v>833</v>
      </c>
      <c r="C640" t="s">
        <v>834</v>
      </c>
      <c r="D640" s="17" t="str">
        <f>"00:58:37"</f>
        <v>00:58:37</v>
      </c>
    </row>
    <row r="641" spans="1:4" x14ac:dyDescent="0.25">
      <c r="A641">
        <v>635</v>
      </c>
      <c r="B641" t="s">
        <v>637</v>
      </c>
      <c r="C641" t="s">
        <v>638</v>
      </c>
      <c r="D641" s="17" t="str">
        <f>"00:58:19"</f>
        <v>00:58:19</v>
      </c>
    </row>
    <row r="642" spans="1:4" x14ac:dyDescent="0.25">
      <c r="A642">
        <v>636</v>
      </c>
      <c r="B642" t="s">
        <v>1303</v>
      </c>
      <c r="C642" t="s">
        <v>77</v>
      </c>
      <c r="D642" s="17" t="str">
        <f>"00:58:10"</f>
        <v>00:58:10</v>
      </c>
    </row>
    <row r="643" spans="1:4" x14ac:dyDescent="0.25">
      <c r="A643">
        <v>637</v>
      </c>
      <c r="B643" t="s">
        <v>910</v>
      </c>
      <c r="C643" t="s">
        <v>911</v>
      </c>
      <c r="D643" s="17" t="str">
        <f>"00:57:58"</f>
        <v>00:57:58</v>
      </c>
    </row>
    <row r="644" spans="1:4" x14ac:dyDescent="0.25">
      <c r="A644">
        <v>638</v>
      </c>
      <c r="B644" t="s">
        <v>1078</v>
      </c>
      <c r="C644" t="s">
        <v>1115</v>
      </c>
      <c r="D644" s="17" t="str">
        <f>"00:57:50"</f>
        <v>00:57:50</v>
      </c>
    </row>
    <row r="645" spans="1:4" x14ac:dyDescent="0.25">
      <c r="A645">
        <v>639</v>
      </c>
      <c r="B645" t="s">
        <v>1211</v>
      </c>
      <c r="C645" t="s">
        <v>1213</v>
      </c>
      <c r="D645" s="17" t="str">
        <f>"00:57:47"</f>
        <v>00:57:47</v>
      </c>
    </row>
    <row r="646" spans="1:4" x14ac:dyDescent="0.25">
      <c r="A646">
        <v>640</v>
      </c>
      <c r="B646" t="s">
        <v>1211</v>
      </c>
      <c r="C646" t="s">
        <v>1212</v>
      </c>
      <c r="D646" s="17" t="str">
        <f>"00:57:43"</f>
        <v>00:57:43</v>
      </c>
    </row>
    <row r="647" spans="1:4" x14ac:dyDescent="0.25">
      <c r="A647">
        <v>641</v>
      </c>
      <c r="B647" t="s">
        <v>1041</v>
      </c>
      <c r="C647" t="s">
        <v>1042</v>
      </c>
      <c r="D647" s="17" t="str">
        <f>"00:57:24"</f>
        <v>00:57:24</v>
      </c>
    </row>
    <row r="648" spans="1:4" x14ac:dyDescent="0.25">
      <c r="A648">
        <v>642</v>
      </c>
      <c r="B648" t="s">
        <v>793</v>
      </c>
      <c r="C648" t="s">
        <v>119</v>
      </c>
      <c r="D648" s="17" t="str">
        <f>"00:57:15"</f>
        <v>00:57:15</v>
      </c>
    </row>
    <row r="649" spans="1:4" x14ac:dyDescent="0.25">
      <c r="A649">
        <v>643</v>
      </c>
      <c r="B649" t="s">
        <v>305</v>
      </c>
      <c r="C649" t="s">
        <v>683</v>
      </c>
      <c r="D649" s="17" t="str">
        <f>"00:56:16"</f>
        <v>00:56:16</v>
      </c>
    </row>
    <row r="650" spans="1:4" x14ac:dyDescent="0.25">
      <c r="A650">
        <v>644</v>
      </c>
      <c r="B650" t="s">
        <v>780</v>
      </c>
      <c r="C650" t="s">
        <v>781</v>
      </c>
      <c r="D650" s="17" t="str">
        <f>"00:56:00"</f>
        <v>00:56:00</v>
      </c>
    </row>
    <row r="651" spans="1:4" x14ac:dyDescent="0.25">
      <c r="A651">
        <v>645</v>
      </c>
      <c r="B651" t="s">
        <v>790</v>
      </c>
      <c r="C651" t="s">
        <v>238</v>
      </c>
      <c r="D651" s="17" t="str">
        <f>"00:55:40"</f>
        <v>00:55:40</v>
      </c>
    </row>
    <row r="652" spans="1:4" x14ac:dyDescent="0.25">
      <c r="A652">
        <v>646</v>
      </c>
      <c r="B652" t="s">
        <v>1315</v>
      </c>
      <c r="C652" t="s">
        <v>1316</v>
      </c>
      <c r="D652" s="17" t="str">
        <f>"00:55:29"</f>
        <v>00:55:29</v>
      </c>
    </row>
    <row r="653" spans="1:4" x14ac:dyDescent="0.25">
      <c r="A653">
        <v>647</v>
      </c>
      <c r="B653" t="s">
        <v>1208</v>
      </c>
      <c r="C653" t="s">
        <v>1164</v>
      </c>
      <c r="D653" s="17" t="str">
        <f>"00:55:19"</f>
        <v>00:55:19</v>
      </c>
    </row>
    <row r="654" spans="1:4" x14ac:dyDescent="0.25">
      <c r="A654">
        <v>648</v>
      </c>
      <c r="B654" t="s">
        <v>1279</v>
      </c>
      <c r="C654" t="s">
        <v>1280</v>
      </c>
      <c r="D654" s="17" t="str">
        <f>"00:55:11"</f>
        <v>00:55:11</v>
      </c>
    </row>
    <row r="655" spans="1:4" x14ac:dyDescent="0.25">
      <c r="A655">
        <v>649</v>
      </c>
      <c r="B655" t="s">
        <v>956</v>
      </c>
      <c r="C655" t="s">
        <v>957</v>
      </c>
      <c r="D655" s="17" t="str">
        <f>"00:55:01"</f>
        <v>00:55:01</v>
      </c>
    </row>
    <row r="656" spans="1:4" x14ac:dyDescent="0.25">
      <c r="A656">
        <v>650</v>
      </c>
      <c r="B656" t="s">
        <v>666</v>
      </c>
      <c r="C656" t="s">
        <v>536</v>
      </c>
      <c r="D656" s="17" t="str">
        <f>"00:54:53"</f>
        <v>00:54:53</v>
      </c>
    </row>
    <row r="657" spans="1:4" x14ac:dyDescent="0.25">
      <c r="A657">
        <v>651</v>
      </c>
      <c r="B657" t="s">
        <v>621</v>
      </c>
      <c r="C657" t="s">
        <v>622</v>
      </c>
      <c r="D657" s="17" t="str">
        <f>"00:54:45"</f>
        <v>00:54:45</v>
      </c>
    </row>
    <row r="658" spans="1:4" x14ac:dyDescent="0.25">
      <c r="A658">
        <v>652</v>
      </c>
      <c r="B658" t="s">
        <v>1157</v>
      </c>
      <c r="C658" t="s">
        <v>295</v>
      </c>
      <c r="D658" s="17" t="str">
        <f>"00:54:40"</f>
        <v>00:54:40</v>
      </c>
    </row>
    <row r="659" spans="1:4" x14ac:dyDescent="0.25">
      <c r="A659">
        <v>653</v>
      </c>
      <c r="B659" t="s">
        <v>785</v>
      </c>
      <c r="C659" t="s">
        <v>786</v>
      </c>
      <c r="D659" s="17" t="str">
        <f>"00:54:04"</f>
        <v>00:54:04</v>
      </c>
    </row>
    <row r="660" spans="1:4" x14ac:dyDescent="0.25">
      <c r="A660">
        <v>654</v>
      </c>
      <c r="B660" t="s">
        <v>800</v>
      </c>
      <c r="C660" t="s">
        <v>821</v>
      </c>
      <c r="D660" s="17" t="str">
        <f>"00:53:57"</f>
        <v>00:53:57</v>
      </c>
    </row>
    <row r="661" spans="1:4" x14ac:dyDescent="0.25">
      <c r="A661">
        <v>655</v>
      </c>
      <c r="B661" t="s">
        <v>1264</v>
      </c>
      <c r="C661" t="s">
        <v>931</v>
      </c>
      <c r="D661" s="17" t="str">
        <f>"00:53:53"</f>
        <v>00:53:53</v>
      </c>
    </row>
    <row r="662" spans="1:4" x14ac:dyDescent="0.25">
      <c r="A662">
        <v>656</v>
      </c>
      <c r="B662" t="s">
        <v>1207</v>
      </c>
      <c r="C662" t="s">
        <v>1281</v>
      </c>
      <c r="D662" s="17" t="str">
        <f>"00:53:34"</f>
        <v>00:53:34</v>
      </c>
    </row>
    <row r="663" spans="1:4" x14ac:dyDescent="0.25">
      <c r="A663">
        <v>657</v>
      </c>
      <c r="B663" t="s">
        <v>1066</v>
      </c>
      <c r="C663" t="s">
        <v>1223</v>
      </c>
      <c r="D663" s="17" t="str">
        <f>"00:53:30"</f>
        <v>00:53:30</v>
      </c>
    </row>
    <row r="664" spans="1:4" x14ac:dyDescent="0.25">
      <c r="A664">
        <v>658</v>
      </c>
      <c r="B664" t="s">
        <v>18</v>
      </c>
      <c r="C664" t="s">
        <v>227</v>
      </c>
      <c r="D664" s="17" t="str">
        <f>"00:53:27"</f>
        <v>00:53:27</v>
      </c>
    </row>
    <row r="665" spans="1:4" x14ac:dyDescent="0.25">
      <c r="A665">
        <v>659</v>
      </c>
      <c r="B665" t="s">
        <v>902</v>
      </c>
      <c r="C665" t="s">
        <v>205</v>
      </c>
      <c r="D665" s="17" t="str">
        <f>"00:53:20"</f>
        <v>00:53:20</v>
      </c>
    </row>
    <row r="666" spans="1:4" x14ac:dyDescent="0.25">
      <c r="A666">
        <v>660</v>
      </c>
      <c r="B666" t="s">
        <v>628</v>
      </c>
      <c r="C666" t="s">
        <v>265</v>
      </c>
      <c r="D666" s="17" t="str">
        <f>"00:53:20"</f>
        <v>00:53:20</v>
      </c>
    </row>
    <row r="667" spans="1:4" x14ac:dyDescent="0.25">
      <c r="A667">
        <v>661</v>
      </c>
      <c r="B667" t="s">
        <v>1320</v>
      </c>
      <c r="C667" t="s">
        <v>714</v>
      </c>
      <c r="D667" s="17" t="str">
        <f>"00:53:12"</f>
        <v>00:53:12</v>
      </c>
    </row>
    <row r="668" spans="1:4" x14ac:dyDescent="0.25">
      <c r="A668">
        <v>662</v>
      </c>
      <c r="B668" t="s">
        <v>662</v>
      </c>
      <c r="C668" t="s">
        <v>505</v>
      </c>
      <c r="D668" s="17" t="str">
        <f>"00:53:12"</f>
        <v>00:53:12</v>
      </c>
    </row>
    <row r="669" spans="1:4" x14ac:dyDescent="0.25">
      <c r="A669">
        <v>663</v>
      </c>
      <c r="B669" t="s">
        <v>626</v>
      </c>
      <c r="C669" t="s">
        <v>59</v>
      </c>
      <c r="D669" s="17" t="str">
        <f>"00:53:09"</f>
        <v>00:53:09</v>
      </c>
    </row>
    <row r="670" spans="1:4" x14ac:dyDescent="0.25">
      <c r="A670">
        <v>664</v>
      </c>
      <c r="B670" t="s">
        <v>1217</v>
      </c>
      <c r="C670" t="s">
        <v>1218</v>
      </c>
      <c r="D670" s="17" t="str">
        <f>"00:52:41"</f>
        <v>00:52:41</v>
      </c>
    </row>
    <row r="671" spans="1:4" x14ac:dyDescent="0.25">
      <c r="A671">
        <v>665</v>
      </c>
      <c r="B671" t="s">
        <v>477</v>
      </c>
      <c r="C671" t="s">
        <v>868</v>
      </c>
      <c r="D671" s="17" t="str">
        <f>"00:52:34"</f>
        <v>00:52:34</v>
      </c>
    </row>
    <row r="672" spans="1:4" x14ac:dyDescent="0.25">
      <c r="A672">
        <v>666</v>
      </c>
      <c r="B672" t="s">
        <v>1326</v>
      </c>
      <c r="C672" t="s">
        <v>1327</v>
      </c>
      <c r="D672" s="17" t="str">
        <f>"00:52:28"</f>
        <v>00:52:28</v>
      </c>
    </row>
    <row r="673" spans="1:4" x14ac:dyDescent="0.25">
      <c r="A673">
        <v>667</v>
      </c>
      <c r="B673" t="s">
        <v>1330</v>
      </c>
      <c r="C673" t="s">
        <v>1331</v>
      </c>
      <c r="D673" s="17" t="str">
        <f>"00:52:27"</f>
        <v>00:52:27</v>
      </c>
    </row>
    <row r="674" spans="1:4" x14ac:dyDescent="0.25">
      <c r="A674">
        <v>668</v>
      </c>
      <c r="B674" t="s">
        <v>270</v>
      </c>
      <c r="C674" t="s">
        <v>907</v>
      </c>
      <c r="D674" s="17" t="str">
        <f>"00:52:23"</f>
        <v>00:52:23</v>
      </c>
    </row>
    <row r="675" spans="1:4" x14ac:dyDescent="0.25">
      <c r="A675">
        <v>669</v>
      </c>
      <c r="B675" t="s">
        <v>973</v>
      </c>
      <c r="C675" t="s">
        <v>974</v>
      </c>
      <c r="D675" s="17" t="str">
        <f>"00:52:01"</f>
        <v>00:52:01</v>
      </c>
    </row>
    <row r="676" spans="1:4" x14ac:dyDescent="0.25">
      <c r="A676">
        <v>670</v>
      </c>
      <c r="B676" t="s">
        <v>82</v>
      </c>
      <c r="C676" t="s">
        <v>990</v>
      </c>
      <c r="D676" s="17" t="str">
        <f>"00:51:53"</f>
        <v>00:51:53</v>
      </c>
    </row>
    <row r="677" spans="1:4" x14ac:dyDescent="0.25">
      <c r="A677">
        <v>671</v>
      </c>
      <c r="B677" t="s">
        <v>152</v>
      </c>
      <c r="C677" t="s">
        <v>1329</v>
      </c>
      <c r="D677" s="17" t="str">
        <f>"00:51:49"</f>
        <v>00:51:49</v>
      </c>
    </row>
    <row r="678" spans="1:4" x14ac:dyDescent="0.25">
      <c r="A678">
        <v>672</v>
      </c>
      <c r="B678" t="s">
        <v>152</v>
      </c>
      <c r="C678" t="s">
        <v>1328</v>
      </c>
      <c r="D678" s="17" t="str">
        <f>"00:51:49"</f>
        <v>00:51:49</v>
      </c>
    </row>
    <row r="679" spans="1:4" x14ac:dyDescent="0.25">
      <c r="A679">
        <v>673</v>
      </c>
      <c r="B679" t="s">
        <v>710</v>
      </c>
      <c r="C679" t="s">
        <v>229</v>
      </c>
      <c r="D679" s="17" t="str">
        <f>"00:51:26"</f>
        <v>00:51:26</v>
      </c>
    </row>
    <row r="680" spans="1:4" x14ac:dyDescent="0.25">
      <c r="A680">
        <v>674</v>
      </c>
      <c r="B680" t="s">
        <v>917</v>
      </c>
      <c r="C680" t="s">
        <v>975</v>
      </c>
      <c r="D680" s="17" t="str">
        <f>"00:51:21"</f>
        <v>00:51:21</v>
      </c>
    </row>
    <row r="681" spans="1:4" x14ac:dyDescent="0.25">
      <c r="A681">
        <v>675</v>
      </c>
      <c r="B681" t="s">
        <v>502</v>
      </c>
      <c r="C681" t="s">
        <v>144</v>
      </c>
      <c r="D681" s="17" t="str">
        <f>"00:51:17"</f>
        <v>00:51:17</v>
      </c>
    </row>
    <row r="682" spans="1:4" x14ac:dyDescent="0.25">
      <c r="A682">
        <v>676</v>
      </c>
      <c r="B682" t="s">
        <v>572</v>
      </c>
      <c r="C682" t="s">
        <v>35</v>
      </c>
      <c r="D682" s="17" t="str">
        <f>"00:50:44"</f>
        <v>00:50:44</v>
      </c>
    </row>
    <row r="683" spans="1:4" x14ac:dyDescent="0.25">
      <c r="A683">
        <v>677</v>
      </c>
      <c r="B683" t="s">
        <v>40</v>
      </c>
      <c r="C683" t="s">
        <v>633</v>
      </c>
      <c r="D683" s="17" t="str">
        <f>"00:50:43"</f>
        <v>00:50:43</v>
      </c>
    </row>
    <row r="684" spans="1:4" x14ac:dyDescent="0.25">
      <c r="A684">
        <v>678</v>
      </c>
      <c r="B684" t="s">
        <v>642</v>
      </c>
      <c r="C684" t="s">
        <v>643</v>
      </c>
      <c r="D684" s="17" t="str">
        <f>"00:50:33"</f>
        <v>00:50:33</v>
      </c>
    </row>
    <row r="685" spans="1:4" x14ac:dyDescent="0.25">
      <c r="A685">
        <v>679</v>
      </c>
      <c r="B685" t="s">
        <v>243</v>
      </c>
      <c r="C685" t="s">
        <v>951</v>
      </c>
      <c r="D685" s="17" t="str">
        <f>"00:50:27"</f>
        <v>00:50:27</v>
      </c>
    </row>
    <row r="686" spans="1:4" x14ac:dyDescent="0.25">
      <c r="A686">
        <v>680</v>
      </c>
      <c r="B686" t="s">
        <v>1090</v>
      </c>
      <c r="C686" t="s">
        <v>197</v>
      </c>
      <c r="D686" s="17" t="str">
        <f>"00:50:23"</f>
        <v>00:50:23</v>
      </c>
    </row>
    <row r="687" spans="1:4" x14ac:dyDescent="0.25">
      <c r="A687">
        <v>681</v>
      </c>
      <c r="B687" t="s">
        <v>298</v>
      </c>
      <c r="C687" t="s">
        <v>299</v>
      </c>
      <c r="D687" s="17" t="str">
        <f>"00:50:17"</f>
        <v>00:50:17</v>
      </c>
    </row>
    <row r="688" spans="1:4" x14ac:dyDescent="0.25">
      <c r="A688">
        <v>682</v>
      </c>
      <c r="B688" t="s">
        <v>824</v>
      </c>
      <c r="C688" t="s">
        <v>554</v>
      </c>
      <c r="D688" s="17" t="str">
        <f>"00:50:15"</f>
        <v>00:50:15</v>
      </c>
    </row>
    <row r="689" spans="1:4" x14ac:dyDescent="0.25">
      <c r="A689">
        <v>683</v>
      </c>
      <c r="B689" t="s">
        <v>978</v>
      </c>
      <c r="C689" t="s">
        <v>649</v>
      </c>
      <c r="D689" s="17" t="str">
        <f>"00:50:14"</f>
        <v>00:50:14</v>
      </c>
    </row>
    <row r="690" spans="1:4" x14ac:dyDescent="0.25">
      <c r="A690">
        <v>684</v>
      </c>
      <c r="B690" t="s">
        <v>524</v>
      </c>
      <c r="C690" t="s">
        <v>525</v>
      </c>
      <c r="D690" s="17" t="str">
        <f>"00:49:57"</f>
        <v>00:49:57</v>
      </c>
    </row>
    <row r="691" spans="1:4" x14ac:dyDescent="0.25">
      <c r="A691">
        <v>685</v>
      </c>
      <c r="B691" t="s">
        <v>523</v>
      </c>
      <c r="C691" t="s">
        <v>184</v>
      </c>
      <c r="D691" s="17" t="str">
        <f>"00:49:42"</f>
        <v>00:49:42</v>
      </c>
    </row>
    <row r="692" spans="1:4" x14ac:dyDescent="0.25">
      <c r="A692">
        <v>686</v>
      </c>
      <c r="B692" t="s">
        <v>31</v>
      </c>
      <c r="C692" t="s">
        <v>280</v>
      </c>
      <c r="D692" s="17" t="str">
        <f>"00:49:41"</f>
        <v>00:49:41</v>
      </c>
    </row>
    <row r="693" spans="1:4" x14ac:dyDescent="0.25">
      <c r="A693">
        <v>687</v>
      </c>
      <c r="B693" t="s">
        <v>949</v>
      </c>
      <c r="C693" t="s">
        <v>950</v>
      </c>
      <c r="D693" s="17" t="str">
        <f>"00:49:38"</f>
        <v>00:49:38</v>
      </c>
    </row>
    <row r="694" spans="1:4" x14ac:dyDescent="0.25">
      <c r="A694">
        <v>688</v>
      </c>
      <c r="B694" t="s">
        <v>644</v>
      </c>
      <c r="C694" t="s">
        <v>306</v>
      </c>
      <c r="D694" s="17" t="str">
        <f>"00:49:36"</f>
        <v>00:49:36</v>
      </c>
    </row>
    <row r="695" spans="1:4" x14ac:dyDescent="0.25">
      <c r="A695">
        <v>689</v>
      </c>
      <c r="B695" t="s">
        <v>657</v>
      </c>
      <c r="C695" t="s">
        <v>689</v>
      </c>
      <c r="D695" s="17" t="str">
        <f>"00:49:36"</f>
        <v>00:49:36</v>
      </c>
    </row>
    <row r="696" spans="1:4" x14ac:dyDescent="0.25">
      <c r="A696">
        <v>690</v>
      </c>
      <c r="B696" t="s">
        <v>768</v>
      </c>
      <c r="C696" t="s">
        <v>769</v>
      </c>
      <c r="D696" s="17" t="str">
        <f>"00:49:16"</f>
        <v>00:49:16</v>
      </c>
    </row>
    <row r="697" spans="1:4" x14ac:dyDescent="0.25">
      <c r="A697">
        <v>691</v>
      </c>
      <c r="B697" t="s">
        <v>236</v>
      </c>
      <c r="C697" t="s">
        <v>942</v>
      </c>
      <c r="D697" s="17" t="str">
        <f>"00:49:10"</f>
        <v>00:49:10</v>
      </c>
    </row>
    <row r="698" spans="1:4" x14ac:dyDescent="0.25">
      <c r="A698">
        <v>692</v>
      </c>
      <c r="B698" t="s">
        <v>913</v>
      </c>
      <c r="C698" t="s">
        <v>155</v>
      </c>
      <c r="D698" s="17" t="str">
        <f>"00:49:04"</f>
        <v>00:49:04</v>
      </c>
    </row>
    <row r="699" spans="1:4" x14ac:dyDescent="0.25">
      <c r="A699">
        <v>693</v>
      </c>
      <c r="B699" t="s">
        <v>776</v>
      </c>
      <c r="C699" t="s">
        <v>777</v>
      </c>
      <c r="D699" s="17" t="str">
        <f>"00:48:55"</f>
        <v>00:48:55</v>
      </c>
    </row>
    <row r="700" spans="1:4" x14ac:dyDescent="0.25">
      <c r="A700">
        <v>694</v>
      </c>
      <c r="B700" t="s">
        <v>808</v>
      </c>
      <c r="C700" t="s">
        <v>809</v>
      </c>
      <c r="D700" s="17" t="str">
        <f>"00:48:51"</f>
        <v>00:48:51</v>
      </c>
    </row>
    <row r="701" spans="1:4" x14ac:dyDescent="0.25">
      <c r="A701">
        <v>695</v>
      </c>
      <c r="B701" t="s">
        <v>1318</v>
      </c>
      <c r="C701" t="s">
        <v>1319</v>
      </c>
      <c r="D701" s="17" t="str">
        <f>"00:48:37"</f>
        <v>00:48:37</v>
      </c>
    </row>
    <row r="702" spans="1:4" x14ac:dyDescent="0.25">
      <c r="A702">
        <v>696</v>
      </c>
      <c r="B702" t="s">
        <v>953</v>
      </c>
      <c r="C702" t="s">
        <v>954</v>
      </c>
      <c r="D702" s="17" t="str">
        <f>"00:48:36"</f>
        <v>00:48:36</v>
      </c>
    </row>
    <row r="703" spans="1:4" x14ac:dyDescent="0.25">
      <c r="A703">
        <v>697</v>
      </c>
      <c r="B703" t="s">
        <v>1290</v>
      </c>
      <c r="C703" t="s">
        <v>1291</v>
      </c>
      <c r="D703" s="17" t="str">
        <f>"00:48:28"</f>
        <v>00:48:28</v>
      </c>
    </row>
    <row r="704" spans="1:4" x14ac:dyDescent="0.25">
      <c r="A704">
        <v>698</v>
      </c>
      <c r="B704" t="s">
        <v>863</v>
      </c>
      <c r="C704" t="s">
        <v>90</v>
      </c>
      <c r="D704" s="17" t="str">
        <f>"00:48:11"</f>
        <v>00:48:11</v>
      </c>
    </row>
    <row r="705" spans="1:4" x14ac:dyDescent="0.25">
      <c r="A705">
        <v>699</v>
      </c>
      <c r="B705" t="s">
        <v>1200</v>
      </c>
      <c r="C705" t="s">
        <v>1301</v>
      </c>
      <c r="D705" s="17" t="str">
        <f>"00:48:08"</f>
        <v>00:48:08</v>
      </c>
    </row>
    <row r="706" spans="1:4" x14ac:dyDescent="0.25">
      <c r="A706">
        <v>700</v>
      </c>
      <c r="B706" t="s">
        <v>218</v>
      </c>
      <c r="C706" t="s">
        <v>1196</v>
      </c>
      <c r="D706" s="17" t="str">
        <f>"00:48:06"</f>
        <v>00:48:06</v>
      </c>
    </row>
    <row r="707" spans="1:4" x14ac:dyDescent="0.25">
      <c r="A707">
        <v>701</v>
      </c>
      <c r="B707" t="s">
        <v>862</v>
      </c>
      <c r="C707" t="s">
        <v>707</v>
      </c>
      <c r="D707" s="17" t="str">
        <f>"00:48:04"</f>
        <v>00:48:04</v>
      </c>
    </row>
    <row r="708" spans="1:4" x14ac:dyDescent="0.25">
      <c r="A708">
        <v>702</v>
      </c>
      <c r="B708" t="s">
        <v>891</v>
      </c>
      <c r="C708" t="s">
        <v>892</v>
      </c>
      <c r="D708" s="17" t="str">
        <f>"00:47:26"</f>
        <v>00:47:26</v>
      </c>
    </row>
    <row r="709" spans="1:4" x14ac:dyDescent="0.25">
      <c r="A709">
        <v>703</v>
      </c>
      <c r="B709" t="s">
        <v>343</v>
      </c>
      <c r="C709" t="s">
        <v>306</v>
      </c>
      <c r="D709" s="17" t="str">
        <f>"00:47:25"</f>
        <v>00:47:25</v>
      </c>
    </row>
    <row r="710" spans="1:4" x14ac:dyDescent="0.25">
      <c r="A710">
        <v>704</v>
      </c>
      <c r="B710" t="s">
        <v>160</v>
      </c>
      <c r="C710" t="s">
        <v>893</v>
      </c>
      <c r="D710" s="17" t="str">
        <f>"00:47:15"</f>
        <v>00:47:15</v>
      </c>
    </row>
    <row r="711" spans="1:4" x14ac:dyDescent="0.25">
      <c r="A711">
        <v>705</v>
      </c>
      <c r="B711" t="s">
        <v>1209</v>
      </c>
      <c r="C711" t="s">
        <v>529</v>
      </c>
      <c r="D711" s="17" t="str">
        <f>"00:47:04"</f>
        <v>00:47:04</v>
      </c>
    </row>
    <row r="712" spans="1:4" x14ac:dyDescent="0.25">
      <c r="A712">
        <v>706</v>
      </c>
      <c r="B712" t="s">
        <v>224</v>
      </c>
      <c r="C712" t="s">
        <v>442</v>
      </c>
      <c r="D712" s="17" t="str">
        <f>"00:47:02"</f>
        <v>00:47:02</v>
      </c>
    </row>
    <row r="713" spans="1:4" x14ac:dyDescent="0.25">
      <c r="A713">
        <v>707</v>
      </c>
      <c r="B713" t="s">
        <v>1289</v>
      </c>
      <c r="C713" t="s">
        <v>76</v>
      </c>
      <c r="D713" s="17" t="str">
        <f>"00:46:31"</f>
        <v>00:46:31</v>
      </c>
    </row>
    <row r="714" spans="1:4" x14ac:dyDescent="0.25">
      <c r="A714">
        <v>708</v>
      </c>
      <c r="B714" t="s">
        <v>991</v>
      </c>
      <c r="C714" t="s">
        <v>992</v>
      </c>
      <c r="D714" s="17" t="str">
        <f>"00:46:29"</f>
        <v>00:46:29</v>
      </c>
    </row>
    <row r="715" spans="1:4" x14ac:dyDescent="0.25">
      <c r="A715">
        <v>709</v>
      </c>
      <c r="B715" t="s">
        <v>1207</v>
      </c>
      <c r="C715" t="s">
        <v>94</v>
      </c>
      <c r="D715" s="17" t="str">
        <f>"00:46:24"</f>
        <v>00:46:24</v>
      </c>
    </row>
    <row r="716" spans="1:4" x14ac:dyDescent="0.25">
      <c r="A716">
        <v>710</v>
      </c>
      <c r="B716" t="s">
        <v>1191</v>
      </c>
      <c r="C716" t="s">
        <v>1192</v>
      </c>
      <c r="D716" s="17" t="str">
        <f>"00:45:47"</f>
        <v>00:45:47</v>
      </c>
    </row>
    <row r="717" spans="1:4" x14ac:dyDescent="0.25">
      <c r="A717">
        <v>711</v>
      </c>
      <c r="B717" t="s">
        <v>39</v>
      </c>
      <c r="C717" t="s">
        <v>231</v>
      </c>
      <c r="D717" s="17" t="str">
        <f>"00:45:27"</f>
        <v>00:45:27</v>
      </c>
    </row>
    <row r="718" spans="1:4" x14ac:dyDescent="0.25">
      <c r="A718">
        <v>712</v>
      </c>
      <c r="B718" t="s">
        <v>211</v>
      </c>
      <c r="C718" t="s">
        <v>693</v>
      </c>
      <c r="D718" s="17" t="str">
        <f>"00:45:23"</f>
        <v>00:45:23</v>
      </c>
    </row>
    <row r="719" spans="1:4" x14ac:dyDescent="0.25">
      <c r="A719">
        <v>713</v>
      </c>
      <c r="B719" t="s">
        <v>800</v>
      </c>
      <c r="C719" t="s">
        <v>35</v>
      </c>
      <c r="D719" s="17" t="str">
        <f>"00:45:16"</f>
        <v>00:45:16</v>
      </c>
    </row>
    <row r="720" spans="1:4" x14ac:dyDescent="0.25">
      <c r="A720">
        <v>714</v>
      </c>
      <c r="B720" t="s">
        <v>630</v>
      </c>
      <c r="C720" t="s">
        <v>631</v>
      </c>
      <c r="D720" s="17" t="str">
        <f>"00:45:05"</f>
        <v>00:45:05</v>
      </c>
    </row>
    <row r="721" spans="1:4" x14ac:dyDescent="0.25">
      <c r="A721">
        <v>715</v>
      </c>
      <c r="B721" t="s">
        <v>812</v>
      </c>
      <c r="C721" t="s">
        <v>275</v>
      </c>
      <c r="D721" s="17" t="str">
        <f>"00:45:04"</f>
        <v>00:45:04</v>
      </c>
    </row>
    <row r="722" spans="1:4" x14ac:dyDescent="0.25">
      <c r="A722">
        <v>716</v>
      </c>
      <c r="B722" t="s">
        <v>461</v>
      </c>
      <c r="C722" t="s">
        <v>54</v>
      </c>
      <c r="D722" s="17" t="str">
        <f>"00:44:52"</f>
        <v>00:44:52</v>
      </c>
    </row>
    <row r="723" spans="1:4" x14ac:dyDescent="0.25">
      <c r="A723">
        <v>717</v>
      </c>
      <c r="B723" t="s">
        <v>903</v>
      </c>
      <c r="C723" t="s">
        <v>904</v>
      </c>
      <c r="D723" s="17" t="str">
        <f>"00:44:31"</f>
        <v>00:44:31</v>
      </c>
    </row>
    <row r="724" spans="1:4" x14ac:dyDescent="0.25">
      <c r="A724">
        <v>718</v>
      </c>
      <c r="B724" t="s">
        <v>610</v>
      </c>
      <c r="C724" t="s">
        <v>625</v>
      </c>
      <c r="D724" s="17" t="str">
        <f>"00:44:30"</f>
        <v>00:44:30</v>
      </c>
    </row>
    <row r="725" spans="1:4" x14ac:dyDescent="0.25">
      <c r="A725">
        <v>719</v>
      </c>
      <c r="B725" t="s">
        <v>722</v>
      </c>
      <c r="C725" t="s">
        <v>810</v>
      </c>
      <c r="D725" s="17" t="str">
        <f>"00:44:00"</f>
        <v>00:44:00</v>
      </c>
    </row>
    <row r="726" spans="1:4" x14ac:dyDescent="0.25">
      <c r="A726">
        <v>720</v>
      </c>
      <c r="B726" t="s">
        <v>1288</v>
      </c>
      <c r="C726" t="s">
        <v>61</v>
      </c>
      <c r="D726" s="17" t="str">
        <f>"00:43:57"</f>
        <v>00:43:57</v>
      </c>
    </row>
    <row r="727" spans="1:4" x14ac:dyDescent="0.25">
      <c r="A727">
        <v>721</v>
      </c>
      <c r="B727" t="s">
        <v>20</v>
      </c>
      <c r="C727" t="s">
        <v>19</v>
      </c>
      <c r="D727" s="17" t="str">
        <f>"00:43:57"</f>
        <v>00:43:57</v>
      </c>
    </row>
    <row r="728" spans="1:4" x14ac:dyDescent="0.25">
      <c r="A728">
        <v>722</v>
      </c>
      <c r="B728" t="s">
        <v>778</v>
      </c>
      <c r="C728" t="s">
        <v>779</v>
      </c>
      <c r="D728" s="17" t="str">
        <f>"00:43:50"</f>
        <v>00:43:50</v>
      </c>
    </row>
    <row r="729" spans="1:4" x14ac:dyDescent="0.25">
      <c r="A729">
        <v>723</v>
      </c>
      <c r="B729" t="s">
        <v>139</v>
      </c>
      <c r="C729" t="s">
        <v>140</v>
      </c>
      <c r="D729" s="17" t="str">
        <f>"00:43:44"</f>
        <v>00:43:44</v>
      </c>
    </row>
    <row r="730" spans="1:4" x14ac:dyDescent="0.25">
      <c r="A730">
        <v>724</v>
      </c>
      <c r="B730" t="s">
        <v>806</v>
      </c>
      <c r="C730" t="s">
        <v>807</v>
      </c>
      <c r="D730" s="17" t="str">
        <f>"00:43:33"</f>
        <v>00:43:33</v>
      </c>
    </row>
    <row r="731" spans="1:4" x14ac:dyDescent="0.25">
      <c r="A731">
        <v>725</v>
      </c>
      <c r="B731" t="s">
        <v>310</v>
      </c>
      <c r="C731" t="s">
        <v>293</v>
      </c>
      <c r="D731" s="17" t="str">
        <f>"00:43:05"</f>
        <v>00:43:05</v>
      </c>
    </row>
    <row r="732" spans="1:4" x14ac:dyDescent="0.25">
      <c r="A732">
        <v>726</v>
      </c>
      <c r="B732" t="s">
        <v>653</v>
      </c>
      <c r="C732" t="s">
        <v>765</v>
      </c>
      <c r="D732" s="17" t="str">
        <f>"00:42:55"</f>
        <v>00:42:55</v>
      </c>
    </row>
    <row r="733" spans="1:4" x14ac:dyDescent="0.25">
      <c r="A733">
        <v>727</v>
      </c>
      <c r="B733" t="s">
        <v>1078</v>
      </c>
      <c r="C733" t="s">
        <v>1079</v>
      </c>
      <c r="D733" s="17" t="str">
        <f>"00:42:47"</f>
        <v>00:42:47</v>
      </c>
    </row>
    <row r="734" spans="1:4" x14ac:dyDescent="0.25">
      <c r="A734">
        <v>728</v>
      </c>
      <c r="B734" t="s">
        <v>803</v>
      </c>
      <c r="C734" t="s">
        <v>280</v>
      </c>
      <c r="D734" s="17" t="str">
        <f>"00:42:42"</f>
        <v>00:42:42</v>
      </c>
    </row>
    <row r="735" spans="1:4" x14ac:dyDescent="0.25">
      <c r="A735">
        <v>729</v>
      </c>
      <c r="B735" t="s">
        <v>772</v>
      </c>
      <c r="C735" t="s">
        <v>119</v>
      </c>
      <c r="D735" s="17" t="str">
        <f>"00:42:34"</f>
        <v>00:42:34</v>
      </c>
    </row>
    <row r="736" spans="1:4" x14ac:dyDescent="0.25">
      <c r="A736">
        <v>730</v>
      </c>
      <c r="B736" t="s">
        <v>503</v>
      </c>
      <c r="C736" t="s">
        <v>151</v>
      </c>
      <c r="D736" s="17" t="str">
        <f>"00:42:27"</f>
        <v>00:42:27</v>
      </c>
    </row>
    <row r="737" spans="1:4" x14ac:dyDescent="0.25">
      <c r="A737">
        <v>731</v>
      </c>
      <c r="B737" t="s">
        <v>481</v>
      </c>
      <c r="C737" t="s">
        <v>126</v>
      </c>
      <c r="D737" s="17" t="str">
        <f>"00:42:24"</f>
        <v>00:42:24</v>
      </c>
    </row>
    <row r="738" spans="1:4" x14ac:dyDescent="0.25">
      <c r="A738">
        <v>732</v>
      </c>
      <c r="B738" t="s">
        <v>1187</v>
      </c>
      <c r="C738" t="s">
        <v>1188</v>
      </c>
      <c r="D738" s="17" t="str">
        <f>"00:42:11"</f>
        <v>00:42:11</v>
      </c>
    </row>
    <row r="739" spans="1:4" x14ac:dyDescent="0.25">
      <c r="A739">
        <v>733</v>
      </c>
      <c r="B739" t="s">
        <v>912</v>
      </c>
      <c r="C739" t="s">
        <v>220</v>
      </c>
      <c r="D739" s="17" t="str">
        <f>"00:42:11"</f>
        <v>00:42:11</v>
      </c>
    </row>
    <row r="740" spans="1:4" x14ac:dyDescent="0.25">
      <c r="A740">
        <v>734</v>
      </c>
      <c r="B740" t="s">
        <v>1075</v>
      </c>
      <c r="C740" t="s">
        <v>1076</v>
      </c>
      <c r="D740" s="17" t="str">
        <f>"00:41:58"</f>
        <v>00:41:58</v>
      </c>
    </row>
    <row r="741" spans="1:4" x14ac:dyDescent="0.25">
      <c r="A741">
        <v>735</v>
      </c>
      <c r="B741" t="s">
        <v>646</v>
      </c>
      <c r="C741" t="s">
        <v>647</v>
      </c>
      <c r="D741" s="17" t="str">
        <f>"00:41:51"</f>
        <v>00:41:51</v>
      </c>
    </row>
    <row r="742" spans="1:4" x14ac:dyDescent="0.25">
      <c r="A742">
        <v>736</v>
      </c>
      <c r="B742" t="s">
        <v>788</v>
      </c>
      <c r="C742" t="s">
        <v>79</v>
      </c>
      <c r="D742" s="17" t="str">
        <f>"00:41:13"</f>
        <v>00:41:13</v>
      </c>
    </row>
    <row r="743" spans="1:4" x14ac:dyDescent="0.25">
      <c r="A743">
        <v>737</v>
      </c>
      <c r="B743" t="s">
        <v>908</v>
      </c>
      <c r="C743" t="s">
        <v>909</v>
      </c>
      <c r="D743" s="17" t="str">
        <f>"00:41:00"</f>
        <v>00:41:00</v>
      </c>
    </row>
    <row r="744" spans="1:4" x14ac:dyDescent="0.25">
      <c r="A744">
        <v>738</v>
      </c>
      <c r="B744" t="s">
        <v>123</v>
      </c>
      <c r="C744" t="s">
        <v>339</v>
      </c>
      <c r="D744" s="17" t="str">
        <f>"00:40:49"</f>
        <v>00:40:49</v>
      </c>
    </row>
    <row r="745" spans="1:4" x14ac:dyDescent="0.25">
      <c r="A745">
        <v>739</v>
      </c>
      <c r="B745" t="s">
        <v>762</v>
      </c>
      <c r="C745" t="s">
        <v>763</v>
      </c>
      <c r="D745" s="17" t="str">
        <f>"00:40:23"</f>
        <v>00:40:23</v>
      </c>
    </row>
    <row r="746" spans="1:4" x14ac:dyDescent="0.25">
      <c r="A746">
        <v>740</v>
      </c>
      <c r="B746" t="s">
        <v>1289</v>
      </c>
      <c r="C746" t="s">
        <v>1299</v>
      </c>
      <c r="D746" s="17" t="str">
        <f>"00:40:19"</f>
        <v>00:40:19</v>
      </c>
    </row>
    <row r="747" spans="1:4" x14ac:dyDescent="0.25">
      <c r="A747">
        <v>741</v>
      </c>
      <c r="B747" t="s">
        <v>218</v>
      </c>
      <c r="C747" t="s">
        <v>715</v>
      </c>
      <c r="D747" s="17" t="str">
        <f>"00:40:14"</f>
        <v>00:40:14</v>
      </c>
    </row>
    <row r="748" spans="1:4" x14ac:dyDescent="0.25">
      <c r="A748">
        <v>742</v>
      </c>
      <c r="B748" t="s">
        <v>420</v>
      </c>
      <c r="C748" t="s">
        <v>989</v>
      </c>
      <c r="D748" s="17" t="str">
        <f>"00:40:00"</f>
        <v>00:40:00</v>
      </c>
    </row>
    <row r="749" spans="1:4" x14ac:dyDescent="0.25">
      <c r="A749">
        <v>743</v>
      </c>
      <c r="B749" t="s">
        <v>1317</v>
      </c>
      <c r="C749" t="s">
        <v>43</v>
      </c>
      <c r="D749" s="17" t="str">
        <f>"00:40:00"</f>
        <v>00:40:00</v>
      </c>
    </row>
    <row r="750" spans="1:4" x14ac:dyDescent="0.25">
      <c r="A750">
        <v>744</v>
      </c>
      <c r="B750" t="s">
        <v>713</v>
      </c>
      <c r="C750" t="s">
        <v>914</v>
      </c>
      <c r="D750" s="17" t="str">
        <f>"00:39:59"</f>
        <v>00:39:59</v>
      </c>
    </row>
    <row r="751" spans="1:4" x14ac:dyDescent="0.25">
      <c r="A751">
        <v>745</v>
      </c>
      <c r="B751" t="s">
        <v>993</v>
      </c>
      <c r="C751" t="s">
        <v>661</v>
      </c>
      <c r="D751" s="17" t="str">
        <f>"00:39:59"</f>
        <v>00:39:59</v>
      </c>
    </row>
    <row r="752" spans="1:4" x14ac:dyDescent="0.25">
      <c r="A752">
        <v>746</v>
      </c>
      <c r="B752" t="s">
        <v>286</v>
      </c>
      <c r="C752" t="s">
        <v>54</v>
      </c>
      <c r="D752" s="17" t="str">
        <f>"00:39:58"</f>
        <v>00:39:58</v>
      </c>
    </row>
    <row r="753" spans="1:4" x14ac:dyDescent="0.25">
      <c r="A753">
        <v>747</v>
      </c>
      <c r="B753" t="s">
        <v>210</v>
      </c>
      <c r="C753" t="s">
        <v>137</v>
      </c>
      <c r="D753" s="17" t="str">
        <f>"00:39:42"</f>
        <v>00:39:42</v>
      </c>
    </row>
    <row r="754" spans="1:4" x14ac:dyDescent="0.25">
      <c r="A754">
        <v>748</v>
      </c>
      <c r="B754" t="s">
        <v>761</v>
      </c>
      <c r="C754" t="s">
        <v>212</v>
      </c>
      <c r="D754" s="17" t="str">
        <f>"00:39:34"</f>
        <v>00:39:34</v>
      </c>
    </row>
    <row r="755" spans="1:4" x14ac:dyDescent="0.25">
      <c r="A755">
        <v>749</v>
      </c>
      <c r="B755" t="s">
        <v>864</v>
      </c>
      <c r="C755" t="s">
        <v>264</v>
      </c>
      <c r="D755" s="17" t="str">
        <f>"00:38:35"</f>
        <v>00:38:35</v>
      </c>
    </row>
    <row r="756" spans="1:4" x14ac:dyDescent="0.25">
      <c r="A756">
        <v>750</v>
      </c>
      <c r="B756" t="s">
        <v>894</v>
      </c>
      <c r="C756" t="s">
        <v>895</v>
      </c>
      <c r="D756" s="17" t="str">
        <f>"00:38:29"</f>
        <v>00:38:29</v>
      </c>
    </row>
    <row r="757" spans="1:4" x14ac:dyDescent="0.25">
      <c r="A757">
        <v>751</v>
      </c>
      <c r="B757" t="s">
        <v>864</v>
      </c>
      <c r="C757" t="s">
        <v>221</v>
      </c>
      <c r="D757" s="17" t="str">
        <f>"00:38:29"</f>
        <v>00:38:29</v>
      </c>
    </row>
    <row r="758" spans="1:4" x14ac:dyDescent="0.25">
      <c r="A758">
        <v>752</v>
      </c>
      <c r="B758" t="s">
        <v>175</v>
      </c>
      <c r="C758" t="s">
        <v>696</v>
      </c>
      <c r="D758" s="17" t="str">
        <f>"00:38:17"</f>
        <v>00:38:17</v>
      </c>
    </row>
    <row r="759" spans="1:4" x14ac:dyDescent="0.25">
      <c r="A759">
        <v>753</v>
      </c>
      <c r="B759" t="s">
        <v>82</v>
      </c>
      <c r="C759" t="s">
        <v>709</v>
      </c>
      <c r="D759" s="17" t="str">
        <f>"00:37:51"</f>
        <v>00:37:51</v>
      </c>
    </row>
    <row r="760" spans="1:4" x14ac:dyDescent="0.25">
      <c r="A760">
        <v>754</v>
      </c>
      <c r="B760" t="s">
        <v>1297</v>
      </c>
      <c r="C760" t="s">
        <v>1298</v>
      </c>
      <c r="D760" s="17" t="str">
        <f>"00:37:25"</f>
        <v>00:37:25</v>
      </c>
    </row>
    <row r="761" spans="1:4" x14ac:dyDescent="0.25">
      <c r="A761">
        <v>755</v>
      </c>
      <c r="B761" t="s">
        <v>328</v>
      </c>
      <c r="C761" t="s">
        <v>280</v>
      </c>
      <c r="D761" s="17" t="str">
        <f>"00:37:08"</f>
        <v>00:37:08</v>
      </c>
    </row>
    <row r="762" spans="1:4" x14ac:dyDescent="0.25">
      <c r="A762">
        <v>756</v>
      </c>
      <c r="B762" t="s">
        <v>994</v>
      </c>
      <c r="C762" t="s">
        <v>212</v>
      </c>
      <c r="D762" s="17" t="str">
        <f>"00:36:09"</f>
        <v>00:36:09</v>
      </c>
    </row>
    <row r="763" spans="1:4" x14ac:dyDescent="0.25">
      <c r="A763">
        <v>757</v>
      </c>
      <c r="B763" t="s">
        <v>888</v>
      </c>
      <c r="C763" t="s">
        <v>273</v>
      </c>
      <c r="D763" s="17" t="str">
        <f>"00:35:54"</f>
        <v>00:35:54</v>
      </c>
    </row>
    <row r="764" spans="1:4" x14ac:dyDescent="0.25">
      <c r="A764">
        <v>758</v>
      </c>
      <c r="B764" t="s">
        <v>641</v>
      </c>
      <c r="C764" t="s">
        <v>144</v>
      </c>
      <c r="D764" s="17" t="str">
        <f>"00:34:58"</f>
        <v>00:34:58</v>
      </c>
    </row>
    <row r="765" spans="1:4" x14ac:dyDescent="0.25">
      <c r="A765">
        <v>759</v>
      </c>
      <c r="B765" t="s">
        <v>1200</v>
      </c>
      <c r="C765" t="s">
        <v>1201</v>
      </c>
      <c r="D765" s="17" t="str">
        <f>"00:34:22"</f>
        <v>00:34:22</v>
      </c>
    </row>
    <row r="766" spans="1:4" x14ac:dyDescent="0.25">
      <c r="A766">
        <v>760</v>
      </c>
      <c r="B766" t="s">
        <v>1332</v>
      </c>
      <c r="C766" t="s">
        <v>77</v>
      </c>
      <c r="D766" s="17" t="str">
        <f>"00:33:24"</f>
        <v>00:33:24</v>
      </c>
    </row>
    <row r="767" spans="1:4" x14ac:dyDescent="0.25">
      <c r="A767">
        <v>761</v>
      </c>
      <c r="B767" t="s">
        <v>766</v>
      </c>
      <c r="C767" t="s">
        <v>767</v>
      </c>
      <c r="D767" s="17" t="str">
        <f>"00:33:22"</f>
        <v>00:33:22</v>
      </c>
    </row>
    <row r="768" spans="1:4" x14ac:dyDescent="0.25">
      <c r="A768">
        <v>762</v>
      </c>
      <c r="B768" t="s">
        <v>1181</v>
      </c>
      <c r="C768" t="s">
        <v>1182</v>
      </c>
      <c r="D768" s="17" t="str">
        <f>"00:33:20"</f>
        <v>00:33:20</v>
      </c>
    </row>
    <row r="769" spans="1:4" x14ac:dyDescent="0.25">
      <c r="A769">
        <v>763</v>
      </c>
      <c r="B769" t="s">
        <v>1332</v>
      </c>
      <c r="C769" t="s">
        <v>1328</v>
      </c>
      <c r="D769" s="17" t="str">
        <f>"00:33:12"</f>
        <v>00:33:12</v>
      </c>
    </row>
    <row r="770" spans="1:4" x14ac:dyDescent="0.25">
      <c r="A770">
        <v>764</v>
      </c>
      <c r="B770" t="s">
        <v>250</v>
      </c>
      <c r="C770" t="s">
        <v>208</v>
      </c>
      <c r="D770" s="17" t="str">
        <f>"00:33:01"</f>
        <v>00:33:01</v>
      </c>
    </row>
    <row r="771" spans="1:4" x14ac:dyDescent="0.25">
      <c r="A771">
        <v>765</v>
      </c>
      <c r="B771" t="s">
        <v>347</v>
      </c>
      <c r="C771" t="s">
        <v>197</v>
      </c>
      <c r="D771" s="17" t="str">
        <f>"00:32:35"</f>
        <v>00:32:35</v>
      </c>
    </row>
    <row r="772" spans="1:4" x14ac:dyDescent="0.25">
      <c r="A772">
        <v>766</v>
      </c>
      <c r="B772" t="s">
        <v>300</v>
      </c>
      <c r="C772" t="s">
        <v>56</v>
      </c>
      <c r="D772" s="17" t="str">
        <f>"00:32:04"</f>
        <v>00:32:04</v>
      </c>
    </row>
    <row r="773" spans="1:4" x14ac:dyDescent="0.25">
      <c r="A773">
        <v>767</v>
      </c>
      <c r="B773" t="s">
        <v>812</v>
      </c>
      <c r="C773" t="s">
        <v>140</v>
      </c>
      <c r="D773" s="17" t="str">
        <f>"00:31:57"</f>
        <v>00:31:57</v>
      </c>
    </row>
    <row r="774" spans="1:4" x14ac:dyDescent="0.25">
      <c r="A774">
        <v>768</v>
      </c>
      <c r="B774" t="s">
        <v>722</v>
      </c>
      <c r="C774" t="s">
        <v>773</v>
      </c>
      <c r="D774" s="17" t="str">
        <f>"00:31:43"</f>
        <v>00:31:43</v>
      </c>
    </row>
    <row r="775" spans="1:4" x14ac:dyDescent="0.25">
      <c r="A775">
        <v>769</v>
      </c>
      <c r="B775" t="s">
        <v>597</v>
      </c>
      <c r="C775" t="s">
        <v>617</v>
      </c>
      <c r="D775" s="17" t="str">
        <f>"00:31:43"</f>
        <v>00:31:43</v>
      </c>
    </row>
    <row r="776" spans="1:4" x14ac:dyDescent="0.25">
      <c r="A776">
        <v>770</v>
      </c>
      <c r="B776" t="s">
        <v>89</v>
      </c>
      <c r="C776" t="s">
        <v>764</v>
      </c>
      <c r="D776" s="17" t="str">
        <f>"00:31:39"</f>
        <v>00:31:39</v>
      </c>
    </row>
    <row r="777" spans="1:4" x14ac:dyDescent="0.25">
      <c r="A777">
        <v>771</v>
      </c>
      <c r="B777" t="s">
        <v>20</v>
      </c>
      <c r="C777" t="s">
        <v>525</v>
      </c>
      <c r="D777" s="17" t="str">
        <f>"00:31:35"</f>
        <v>00:31:35</v>
      </c>
    </row>
    <row r="778" spans="1:4" x14ac:dyDescent="0.25">
      <c r="A778">
        <v>772</v>
      </c>
      <c r="B778" t="s">
        <v>1306</v>
      </c>
      <c r="C778" t="s">
        <v>1307</v>
      </c>
      <c r="D778" s="17" t="str">
        <f>"00:31:14"</f>
        <v>00:31:14</v>
      </c>
    </row>
    <row r="779" spans="1:4" x14ac:dyDescent="0.25">
      <c r="A779">
        <v>773</v>
      </c>
      <c r="B779" t="s">
        <v>267</v>
      </c>
      <c r="C779" t="s">
        <v>514</v>
      </c>
      <c r="D779" s="17" t="str">
        <f>"00:31:08"</f>
        <v>00:31:08</v>
      </c>
    </row>
    <row r="780" spans="1:4" x14ac:dyDescent="0.25">
      <c r="A780">
        <v>774</v>
      </c>
      <c r="B780" t="s">
        <v>20</v>
      </c>
      <c r="C780" t="s">
        <v>1067</v>
      </c>
      <c r="D780" s="17" t="str">
        <f>"00:31:05"</f>
        <v>00:31:05</v>
      </c>
    </row>
    <row r="781" spans="1:4" x14ac:dyDescent="0.25">
      <c r="A781">
        <v>775</v>
      </c>
      <c r="B781" t="s">
        <v>53</v>
      </c>
      <c r="C781" t="s">
        <v>54</v>
      </c>
      <c r="D781" s="17" t="str">
        <f>"00:29:37"</f>
        <v>00:29:37</v>
      </c>
    </row>
    <row r="782" spans="1:4" x14ac:dyDescent="0.25">
      <c r="A782">
        <v>776</v>
      </c>
      <c r="B782" t="s">
        <v>335</v>
      </c>
      <c r="C782" t="s">
        <v>569</v>
      </c>
      <c r="D782" s="17" t="str">
        <f>"00:27:10"</f>
        <v>00:27:10</v>
      </c>
    </row>
    <row r="783" spans="1:4" x14ac:dyDescent="0.25">
      <c r="A783">
        <v>777</v>
      </c>
      <c r="B783" t="s">
        <v>26</v>
      </c>
      <c r="C783" t="s">
        <v>1030</v>
      </c>
      <c r="D783" s="17" t="str">
        <f>"00:27:09"</f>
        <v>00:27:09</v>
      </c>
    </row>
    <row r="784" spans="1:4" x14ac:dyDescent="0.25">
      <c r="A784">
        <v>778</v>
      </c>
      <c r="B784" t="s">
        <v>699</v>
      </c>
      <c r="C784" t="s">
        <v>640</v>
      </c>
      <c r="D784" s="17" t="str">
        <f>"00:26:33"</f>
        <v>00:26:33</v>
      </c>
    </row>
    <row r="785" spans="1:4" x14ac:dyDescent="0.25">
      <c r="A785">
        <v>779</v>
      </c>
      <c r="B785" t="s">
        <v>68</v>
      </c>
      <c r="C785" t="s">
        <v>208</v>
      </c>
      <c r="D785" s="17" t="str">
        <f>"00:26:25"</f>
        <v>00:26:25</v>
      </c>
    </row>
    <row r="786" spans="1:4" x14ac:dyDescent="0.25">
      <c r="A786">
        <v>780</v>
      </c>
      <c r="B786" t="s">
        <v>876</v>
      </c>
      <c r="C786" t="s">
        <v>877</v>
      </c>
      <c r="D786" s="17" t="str">
        <f>"00:25:52"</f>
        <v>00:25:52</v>
      </c>
    </row>
    <row r="787" spans="1:4" x14ac:dyDescent="0.25">
      <c r="A787">
        <v>781</v>
      </c>
      <c r="B787" t="s">
        <v>218</v>
      </c>
      <c r="C787" t="s">
        <v>897</v>
      </c>
      <c r="D787" s="17" t="str">
        <f>"00:25:00"</f>
        <v>00:25:00</v>
      </c>
    </row>
    <row r="788" spans="1:4" x14ac:dyDescent="0.25">
      <c r="A788">
        <v>782</v>
      </c>
      <c r="B788" t="s">
        <v>666</v>
      </c>
      <c r="C788" t="s">
        <v>898</v>
      </c>
      <c r="D788" s="17" t="str">
        <f>"00:24:22"</f>
        <v>00:24:22</v>
      </c>
    </row>
    <row r="789" spans="1:4" x14ac:dyDescent="0.25">
      <c r="A789">
        <v>783</v>
      </c>
      <c r="B789" t="s">
        <v>1168</v>
      </c>
      <c r="C789" t="s">
        <v>1169</v>
      </c>
      <c r="D789" s="17" t="str">
        <f>"00:24:18"</f>
        <v>00:24:18</v>
      </c>
    </row>
    <row r="790" spans="1:4" x14ac:dyDescent="0.25">
      <c r="A790">
        <v>784</v>
      </c>
      <c r="B790" t="s">
        <v>1308</v>
      </c>
      <c r="C790" t="s">
        <v>573</v>
      </c>
      <c r="D790" s="17" t="str">
        <f>"00:22:11"</f>
        <v>00:22:11</v>
      </c>
    </row>
    <row r="791" spans="1:4" x14ac:dyDescent="0.25">
      <c r="A791">
        <v>785</v>
      </c>
      <c r="B791" t="s">
        <v>916</v>
      </c>
      <c r="C791" t="s">
        <v>212</v>
      </c>
      <c r="D791" s="17" t="str">
        <f>"00:20:17"</f>
        <v>00:20:17</v>
      </c>
    </row>
    <row r="792" spans="1:4" x14ac:dyDescent="0.25">
      <c r="A792">
        <v>786</v>
      </c>
      <c r="B792" t="s">
        <v>861</v>
      </c>
      <c r="C792" t="s">
        <v>509</v>
      </c>
      <c r="D792" s="17" t="str">
        <f>"00:08:13"</f>
        <v>00:08:13</v>
      </c>
    </row>
    <row r="793" spans="1:4" x14ac:dyDescent="0.25">
      <c r="A793">
        <v>787</v>
      </c>
      <c r="B793" t="s">
        <v>880</v>
      </c>
      <c r="C793" t="s">
        <v>627</v>
      </c>
      <c r="D793" s="17" t="str">
        <f>"00:00:00"</f>
        <v>00:00:00</v>
      </c>
    </row>
    <row r="794" spans="1:4" x14ac:dyDescent="0.25">
      <c r="A794">
        <v>788</v>
      </c>
      <c r="B794" t="s">
        <v>879</v>
      </c>
      <c r="C794" t="s">
        <v>692</v>
      </c>
      <c r="D794" s="17" t="str">
        <f>"00:00:00"</f>
        <v>00:00:00</v>
      </c>
    </row>
    <row r="795" spans="1:4" x14ac:dyDescent="0.25">
      <c r="A795">
        <v>789</v>
      </c>
      <c r="B795" t="s">
        <v>878</v>
      </c>
      <c r="C795" t="s">
        <v>629</v>
      </c>
      <c r="D795" s="17" t="str">
        <f>"00:00:00"</f>
        <v>00:00:00</v>
      </c>
    </row>
    <row r="796" spans="1:4" x14ac:dyDescent="0.25">
      <c r="A796">
        <v>790</v>
      </c>
      <c r="B796" t="s">
        <v>163</v>
      </c>
      <c r="C796" t="s">
        <v>529</v>
      </c>
      <c r="D796" s="17" t="str">
        <f>"00:00:00"</f>
        <v>00:00:00</v>
      </c>
    </row>
    <row r="797" spans="1:4" x14ac:dyDescent="0.25">
      <c r="A797">
        <v>791</v>
      </c>
      <c r="B797" t="s">
        <v>848</v>
      </c>
      <c r="C797" t="s">
        <v>849</v>
      </c>
      <c r="D797" s="17" t="str">
        <f>"00:00:00"</f>
        <v>00:00:00</v>
      </c>
    </row>
    <row r="798" spans="1:4" x14ac:dyDescent="0.25">
      <c r="A798">
        <v>792</v>
      </c>
      <c r="B798" t="s">
        <v>998</v>
      </c>
      <c r="C798" t="s">
        <v>999</v>
      </c>
      <c r="D798" s="17" t="str">
        <f>"00:00:00"</f>
        <v>00:00:00</v>
      </c>
    </row>
    <row r="799" spans="1:4" x14ac:dyDescent="0.25">
      <c r="A799">
        <v>793</v>
      </c>
      <c r="B799" t="s">
        <v>105</v>
      </c>
      <c r="C799" t="s">
        <v>103</v>
      </c>
      <c r="D799" s="17" t="str">
        <f>"00:00:00"</f>
        <v>00:00:00</v>
      </c>
    </row>
    <row r="800" spans="1:4" x14ac:dyDescent="0.25">
      <c r="A800">
        <v>794</v>
      </c>
      <c r="B800" t="s">
        <v>261</v>
      </c>
      <c r="C800" t="s">
        <v>850</v>
      </c>
      <c r="D800" s="17" t="str">
        <f>"00:00:00"</f>
        <v>00:00:00</v>
      </c>
    </row>
    <row r="801" spans="1:4" x14ac:dyDescent="0.25">
      <c r="A801">
        <v>795</v>
      </c>
      <c r="B801" t="s">
        <v>1309</v>
      </c>
      <c r="C801" t="s">
        <v>1310</v>
      </c>
      <c r="D801" s="17" t="str">
        <f>"00:00:00"</f>
        <v>00:00:00</v>
      </c>
    </row>
    <row r="802" spans="1:4" x14ac:dyDescent="0.25">
      <c r="A802">
        <v>796</v>
      </c>
      <c r="B802" t="s">
        <v>871</v>
      </c>
      <c r="C802" t="s">
        <v>872</v>
      </c>
      <c r="D802" s="17" t="str">
        <f>"00:00:00"</f>
        <v>00:00:00</v>
      </c>
    </row>
    <row r="803" spans="1:4" x14ac:dyDescent="0.25">
      <c r="A803">
        <v>797</v>
      </c>
      <c r="B803" t="s">
        <v>203</v>
      </c>
      <c r="C803" t="s">
        <v>35</v>
      </c>
      <c r="D803" s="17" t="str">
        <f>"00:00:00"</f>
        <v>00:00:00</v>
      </c>
    </row>
    <row r="804" spans="1:4" x14ac:dyDescent="0.25">
      <c r="A804">
        <v>798</v>
      </c>
      <c r="B804" t="s">
        <v>874</v>
      </c>
      <c r="C804" t="s">
        <v>140</v>
      </c>
      <c r="D804" s="17" t="str">
        <f>"00:00:00"</f>
        <v>00:00:00</v>
      </c>
    </row>
    <row r="805" spans="1:4" x14ac:dyDescent="0.25">
      <c r="A805">
        <v>799</v>
      </c>
      <c r="B805" t="s">
        <v>884</v>
      </c>
      <c r="C805" t="s">
        <v>205</v>
      </c>
      <c r="D805" s="17" t="str">
        <f>"00:00:00"</f>
        <v>00:00:00</v>
      </c>
    </row>
    <row r="806" spans="1:4" x14ac:dyDescent="0.25">
      <c r="D806"/>
    </row>
    <row r="807" spans="1:4" x14ac:dyDescent="0.25">
      <c r="D807"/>
    </row>
    <row r="808" spans="1:4" x14ac:dyDescent="0.25">
      <c r="D808"/>
    </row>
    <row r="809" spans="1:4" x14ac:dyDescent="0.25">
      <c r="D809"/>
    </row>
    <row r="810" spans="1:4" x14ac:dyDescent="0.25">
      <c r="D810"/>
    </row>
    <row r="811" spans="1:4" x14ac:dyDescent="0.25">
      <c r="D811"/>
    </row>
    <row r="812" spans="1:4" x14ac:dyDescent="0.25">
      <c r="D812"/>
    </row>
    <row r="813" spans="1:4" x14ac:dyDescent="0.25">
      <c r="D813"/>
    </row>
    <row r="814" spans="1:4" x14ac:dyDescent="0.25">
      <c r="D814"/>
    </row>
    <row r="815" spans="1:4" x14ac:dyDescent="0.25">
      <c r="D815"/>
    </row>
    <row r="816" spans="1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</sheetData>
  <autoFilter ref="A6:D972" xr:uid="{00000000-0009-0000-0000-000004000000}">
    <sortState xmlns:xlrd2="http://schemas.microsoft.com/office/spreadsheetml/2017/richdata2" ref="A7:D972">
      <sortCondition descending="1" ref="D6:D972"/>
    </sortState>
  </autoFilter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A7DA-40E4-48DF-AFE3-0E25D925E90C}">
  <dimension ref="A1:CM972"/>
  <sheetViews>
    <sheetView workbookViewId="0">
      <pane ySplit="5" topLeftCell="A84" activePane="bottomLeft" state="frozen"/>
      <selection pane="bottomLeft" activeCell="S3" sqref="S3"/>
    </sheetView>
  </sheetViews>
  <sheetFormatPr baseColWidth="10" defaultColWidth="28" defaultRowHeight="15" x14ac:dyDescent="0.25"/>
  <cols>
    <col min="1" max="1" width="6.140625" style="10" bestFit="1" customWidth="1"/>
    <col min="2" max="2" width="5.42578125" style="10" bestFit="1" customWidth="1"/>
    <col min="3" max="3" width="18.85546875" style="10" bestFit="1" customWidth="1"/>
    <col min="4" max="4" width="20.140625" style="10" bestFit="1" customWidth="1"/>
    <col min="5" max="5" width="29.28515625" style="10" bestFit="1" customWidth="1"/>
    <col min="6" max="6" width="7.42578125" style="10" bestFit="1" customWidth="1"/>
    <col min="7" max="7" width="8" style="10" bestFit="1" customWidth="1"/>
    <col min="8" max="33" width="7" style="10" bestFit="1" customWidth="1"/>
    <col min="34" max="34" width="9.85546875" style="10" bestFit="1" customWidth="1"/>
    <col min="35" max="36" width="7" style="10" bestFit="1" customWidth="1"/>
    <col min="37" max="37" width="9.5703125" style="10" bestFit="1" customWidth="1"/>
    <col min="38" max="38" width="8.42578125" style="10" bestFit="1" customWidth="1"/>
    <col min="39" max="39" width="20" style="10" bestFit="1" customWidth="1"/>
    <col min="40" max="40" width="28.140625" style="10" bestFit="1" customWidth="1"/>
    <col min="41" max="41" width="7.42578125" style="11" bestFit="1" customWidth="1"/>
    <col min="42" max="42" width="6.5703125" style="12" bestFit="1" customWidth="1"/>
    <col min="43" max="68" width="7" style="10" bestFit="1" customWidth="1"/>
    <col min="69" max="69" width="9.85546875" style="10" bestFit="1" customWidth="1"/>
    <col min="70" max="71" width="7" style="10" bestFit="1" customWidth="1"/>
    <col min="72" max="72" width="9.5703125" style="10" bestFit="1" customWidth="1"/>
    <col min="73" max="73" width="8.42578125" style="10" customWidth="1"/>
    <col min="74" max="85" width="7" style="10" bestFit="1" customWidth="1"/>
    <col min="86" max="86" width="9.85546875" style="10" bestFit="1" customWidth="1"/>
    <col min="87" max="88" width="7" style="10" bestFit="1" customWidth="1"/>
    <col min="89" max="89" width="9.5703125" style="10" bestFit="1" customWidth="1"/>
    <col min="90" max="90" width="8.42578125" style="10" bestFit="1" customWidth="1"/>
    <col min="91" max="91" width="8.42578125" style="10" customWidth="1"/>
    <col min="92" max="100" width="7" style="10" bestFit="1" customWidth="1"/>
    <col min="101" max="101" width="12.140625" style="10" bestFit="1" customWidth="1"/>
    <col min="102" max="102" width="9.28515625" style="10" bestFit="1" customWidth="1"/>
    <col min="103" max="103" width="9.140625" style="10" bestFit="1" customWidth="1"/>
    <col min="104" max="104" width="11.85546875" style="10" bestFit="1" customWidth="1"/>
    <col min="105" max="105" width="10.7109375" style="10" bestFit="1" customWidth="1"/>
    <col min="106" max="106" width="2" style="10" bestFit="1" customWidth="1"/>
    <col min="107" max="107" width="7" style="10" bestFit="1" customWidth="1"/>
    <col min="108" max="108" width="8" style="10" bestFit="1" customWidth="1"/>
    <col min="109" max="109" width="10" style="10" bestFit="1" customWidth="1"/>
    <col min="110" max="110" width="2" style="10" bestFit="1" customWidth="1"/>
    <col min="111" max="111" width="7" style="10" bestFit="1" customWidth="1"/>
    <col min="112" max="112" width="8" style="10" bestFit="1" customWidth="1"/>
    <col min="113" max="113" width="4" style="10" bestFit="1" customWidth="1"/>
    <col min="114" max="16384" width="28" style="10"/>
  </cols>
  <sheetData>
    <row r="1" spans="1:91" ht="23.25" x14ac:dyDescent="0.35">
      <c r="A1" s="14" t="s">
        <v>1004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91" ht="20.25" x14ac:dyDescent="0.3">
      <c r="A2" s="15" t="s">
        <v>703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91" ht="18" x14ac:dyDescent="0.25">
      <c r="A3" s="16" t="s">
        <v>552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6" spans="1:91" x14ac:dyDescent="0.25">
      <c r="A6" s="9" t="s">
        <v>393</v>
      </c>
      <c r="B6" s="9" t="s">
        <v>348</v>
      </c>
      <c r="C6" s="9" t="s">
        <v>0</v>
      </c>
      <c r="D6" s="9" t="s">
        <v>1</v>
      </c>
      <c r="E6" s="9" t="s">
        <v>356</v>
      </c>
      <c r="F6" s="9" t="s">
        <v>349</v>
      </c>
      <c r="G6" s="9" t="s">
        <v>350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495</v>
      </c>
      <c r="V6" s="9" t="s">
        <v>479</v>
      </c>
      <c r="W6" s="9" t="s">
        <v>1008</v>
      </c>
      <c r="X6" s="9" t="s">
        <v>1009</v>
      </c>
      <c r="Y6" s="9" t="s">
        <v>1010</v>
      </c>
      <c r="Z6" s="9" t="s">
        <v>1011</v>
      </c>
      <c r="AA6" s="9" t="s">
        <v>1012</v>
      </c>
      <c r="AB6" s="9" t="s">
        <v>1013</v>
      </c>
      <c r="AC6" s="9" t="s">
        <v>1274</v>
      </c>
      <c r="AD6" s="9" t="s">
        <v>1275</v>
      </c>
      <c r="AE6" s="9" t="s">
        <v>1305</v>
      </c>
      <c r="AF6" s="9" t="s">
        <v>1313</v>
      </c>
      <c r="AG6" s="9" t="s">
        <v>1314</v>
      </c>
      <c r="AH6" s="9" t="s">
        <v>351</v>
      </c>
      <c r="AI6" s="9" t="s">
        <v>352</v>
      </c>
      <c r="AJ6" s="9" t="s">
        <v>353</v>
      </c>
      <c r="AK6" t="s">
        <v>354</v>
      </c>
      <c r="AL6" t="s">
        <v>355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x14ac:dyDescent="0.25">
      <c r="A7" s="10" t="s">
        <v>391</v>
      </c>
      <c r="B7" s="10">
        <v>1</v>
      </c>
      <c r="C7" s="10" t="s">
        <v>49</v>
      </c>
      <c r="D7" s="10" t="s">
        <v>50</v>
      </c>
      <c r="E7" s="10" t="s">
        <v>358</v>
      </c>
      <c r="F7" s="10">
        <v>25</v>
      </c>
      <c r="G7" s="10">
        <v>3507.22</v>
      </c>
      <c r="H7" s="10">
        <v>0</v>
      </c>
      <c r="I7" s="10">
        <v>0</v>
      </c>
      <c r="J7" s="10">
        <v>139.75</v>
      </c>
      <c r="K7" s="10">
        <v>142.12</v>
      </c>
      <c r="L7" s="10">
        <v>143.34</v>
      </c>
      <c r="M7" s="10">
        <v>96.88</v>
      </c>
      <c r="N7" s="10">
        <v>142.59</v>
      </c>
      <c r="O7" s="10">
        <v>137.4</v>
      </c>
      <c r="P7" s="10">
        <v>140.74</v>
      </c>
      <c r="Q7" s="10">
        <v>137.02000000000001</v>
      </c>
      <c r="R7" s="10">
        <v>137.91999999999999</v>
      </c>
      <c r="S7" s="10">
        <v>146.75</v>
      </c>
      <c r="T7" s="10">
        <v>144.53</v>
      </c>
      <c r="U7" s="10">
        <v>143.72999999999999</v>
      </c>
      <c r="V7" s="10">
        <v>146.07</v>
      </c>
      <c r="W7" s="10">
        <v>0</v>
      </c>
      <c r="X7" s="10">
        <v>129.63999999999999</v>
      </c>
      <c r="Y7" s="10">
        <v>0</v>
      </c>
      <c r="Z7" s="10">
        <v>139.72</v>
      </c>
      <c r="AA7" s="10">
        <v>143.91</v>
      </c>
      <c r="AB7" s="10">
        <v>142.62</v>
      </c>
      <c r="AC7" s="10">
        <v>142.91999999999999</v>
      </c>
      <c r="AD7" s="10">
        <v>0</v>
      </c>
      <c r="AE7" s="10">
        <v>144.34</v>
      </c>
      <c r="AF7" s="10">
        <v>137.33000000000001</v>
      </c>
      <c r="AG7" s="10">
        <v>142.26</v>
      </c>
      <c r="AH7" s="10">
        <v>585.64</v>
      </c>
      <c r="AI7" s="10">
        <v>4</v>
      </c>
      <c r="AJ7" s="10">
        <v>146.41</v>
      </c>
      <c r="AK7">
        <v>3507.22</v>
      </c>
      <c r="AL7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x14ac:dyDescent="0.25">
      <c r="A8" s="10" t="s">
        <v>391</v>
      </c>
      <c r="B8" s="10">
        <v>2</v>
      </c>
      <c r="C8" s="10" t="s">
        <v>330</v>
      </c>
      <c r="D8" s="10" t="s">
        <v>331</v>
      </c>
      <c r="E8" s="10" t="s">
        <v>358</v>
      </c>
      <c r="F8" s="10">
        <v>23</v>
      </c>
      <c r="G8" s="10">
        <v>3051.35</v>
      </c>
      <c r="H8" s="10">
        <v>117.07</v>
      </c>
      <c r="I8" s="10">
        <v>123.88</v>
      </c>
      <c r="J8" s="10">
        <v>125.18</v>
      </c>
      <c r="K8" s="10">
        <v>0</v>
      </c>
      <c r="L8" s="10">
        <v>132.55000000000001</v>
      </c>
      <c r="M8" s="10">
        <v>0</v>
      </c>
      <c r="N8" s="10">
        <v>132.13999999999999</v>
      </c>
      <c r="O8" s="10">
        <v>125.42</v>
      </c>
      <c r="P8" s="10">
        <v>128.96</v>
      </c>
      <c r="Q8" s="10">
        <v>130.4</v>
      </c>
      <c r="R8" s="10">
        <v>125.79</v>
      </c>
      <c r="S8" s="10">
        <v>129.71</v>
      </c>
      <c r="T8" s="10">
        <v>0</v>
      </c>
      <c r="U8" s="10">
        <v>137.66999999999999</v>
      </c>
      <c r="V8" s="10">
        <v>134.82</v>
      </c>
      <c r="W8" s="10">
        <v>132.83000000000001</v>
      </c>
      <c r="X8" s="10">
        <v>0</v>
      </c>
      <c r="Y8" s="10">
        <v>125.68</v>
      </c>
      <c r="Z8" s="10">
        <v>143.99</v>
      </c>
      <c r="AA8" s="10">
        <v>136.88999999999999</v>
      </c>
      <c r="AB8" s="10">
        <v>134.41999999999999</v>
      </c>
      <c r="AC8" s="10">
        <v>0</v>
      </c>
      <c r="AD8" s="10">
        <v>138.04</v>
      </c>
      <c r="AE8" s="10">
        <v>140.01</v>
      </c>
      <c r="AF8" s="10">
        <v>131.81</v>
      </c>
      <c r="AG8" s="10">
        <v>140.05000000000001</v>
      </c>
      <c r="AH8" s="10">
        <v>284.04000000000002</v>
      </c>
      <c r="AI8" s="10">
        <v>2</v>
      </c>
      <c r="AJ8" s="10">
        <v>142.02000000000001</v>
      </c>
      <c r="AK8">
        <v>3051.35</v>
      </c>
      <c r="AL8">
        <v>2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x14ac:dyDescent="0.25">
      <c r="A9" s="10" t="s">
        <v>391</v>
      </c>
      <c r="B9" s="10">
        <v>3</v>
      </c>
      <c r="C9" s="10" t="s">
        <v>281</v>
      </c>
      <c r="D9" s="10" t="s">
        <v>282</v>
      </c>
      <c r="E9" s="10" t="s">
        <v>358</v>
      </c>
      <c r="F9" s="10">
        <v>20</v>
      </c>
      <c r="G9" s="10">
        <v>2996.69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149.13</v>
      </c>
      <c r="P9" s="10">
        <v>147.87</v>
      </c>
      <c r="Q9" s="10">
        <v>147.5</v>
      </c>
      <c r="R9" s="10">
        <v>143.57</v>
      </c>
      <c r="S9" s="10">
        <v>150.36000000000001</v>
      </c>
      <c r="T9" s="10">
        <v>151.38</v>
      </c>
      <c r="U9" s="10">
        <v>149.78</v>
      </c>
      <c r="V9" s="10">
        <v>150.05000000000001</v>
      </c>
      <c r="W9" s="10">
        <v>148.97999999999999</v>
      </c>
      <c r="X9" s="10">
        <v>154.74</v>
      </c>
      <c r="Y9" s="10">
        <v>148.78</v>
      </c>
      <c r="Z9" s="10">
        <v>0</v>
      </c>
      <c r="AA9" s="10">
        <v>149.38</v>
      </c>
      <c r="AB9" s="10">
        <v>146.94</v>
      </c>
      <c r="AC9" s="10">
        <v>150.59</v>
      </c>
      <c r="AD9" s="10">
        <v>149.22999999999999</v>
      </c>
      <c r="AE9" s="10">
        <v>149.96</v>
      </c>
      <c r="AF9" s="10">
        <v>151.88999999999999</v>
      </c>
      <c r="AG9" s="10">
        <v>149.93</v>
      </c>
      <c r="AH9" s="10">
        <v>306.63</v>
      </c>
      <c r="AI9" s="10">
        <v>2</v>
      </c>
      <c r="AJ9" s="10">
        <v>153.32</v>
      </c>
      <c r="AK9">
        <v>2996.69</v>
      </c>
      <c r="AL9">
        <v>3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1" x14ac:dyDescent="0.25">
      <c r="A10" s="10" t="s">
        <v>392</v>
      </c>
      <c r="B10" s="10">
        <v>4</v>
      </c>
      <c r="C10" s="10" t="s">
        <v>555</v>
      </c>
      <c r="D10" s="10" t="s">
        <v>556</v>
      </c>
      <c r="E10" s="10" t="s">
        <v>385</v>
      </c>
      <c r="F10" s="10">
        <v>19</v>
      </c>
      <c r="G10" s="10">
        <v>2596.34</v>
      </c>
      <c r="H10" s="10">
        <v>135.59</v>
      </c>
      <c r="I10" s="10">
        <v>135.85</v>
      </c>
      <c r="J10" s="10">
        <v>133.99</v>
      </c>
      <c r="K10" s="10">
        <v>133.61000000000001</v>
      </c>
      <c r="L10" s="10">
        <v>138.88</v>
      </c>
      <c r="M10" s="10">
        <v>127.88</v>
      </c>
      <c r="N10" s="10">
        <v>0</v>
      </c>
      <c r="O10" s="10">
        <v>0</v>
      </c>
      <c r="P10" s="10">
        <v>134.01</v>
      </c>
      <c r="Q10" s="10">
        <v>127.28</v>
      </c>
      <c r="R10" s="10">
        <v>129.66</v>
      </c>
      <c r="S10" s="10">
        <v>0</v>
      </c>
      <c r="T10" s="10">
        <v>136.47</v>
      </c>
      <c r="U10" s="10">
        <v>142.51</v>
      </c>
      <c r="V10" s="10">
        <v>0</v>
      </c>
      <c r="W10" s="10">
        <v>0</v>
      </c>
      <c r="X10" s="10">
        <v>0</v>
      </c>
      <c r="Y10" s="10">
        <v>138.12</v>
      </c>
      <c r="Z10" s="10">
        <v>142.69</v>
      </c>
      <c r="AA10" s="10">
        <v>138.51</v>
      </c>
      <c r="AB10" s="10">
        <v>0</v>
      </c>
      <c r="AC10" s="10">
        <v>140.33000000000001</v>
      </c>
      <c r="AD10" s="10">
        <v>138.85</v>
      </c>
      <c r="AE10" s="10">
        <v>142.21</v>
      </c>
      <c r="AF10" s="10">
        <v>139.24</v>
      </c>
      <c r="AG10" s="10">
        <v>140.66</v>
      </c>
      <c r="AH10" s="10">
        <v>0</v>
      </c>
      <c r="AI10" s="10">
        <v>0</v>
      </c>
      <c r="AJ10" s="10">
        <v>142.6</v>
      </c>
      <c r="AK10">
        <v>2596.34</v>
      </c>
      <c r="AL10">
        <v>4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x14ac:dyDescent="0.25">
      <c r="A11" s="10" t="s">
        <v>392</v>
      </c>
      <c r="B11" s="10">
        <v>5</v>
      </c>
      <c r="C11" s="10" t="s">
        <v>489</v>
      </c>
      <c r="D11" s="10" t="s">
        <v>131</v>
      </c>
      <c r="E11" s="10" t="s">
        <v>357</v>
      </c>
      <c r="F11" s="10">
        <v>20</v>
      </c>
      <c r="G11" s="10">
        <v>2351.6799999999998</v>
      </c>
      <c r="H11" s="10">
        <v>95.83</v>
      </c>
      <c r="I11" s="10">
        <v>117.07</v>
      </c>
      <c r="J11" s="10">
        <v>120.83</v>
      </c>
      <c r="K11" s="10">
        <v>114.34</v>
      </c>
      <c r="L11" s="10">
        <v>114.92</v>
      </c>
      <c r="M11" s="10">
        <v>0</v>
      </c>
      <c r="N11" s="10">
        <v>124.03</v>
      </c>
      <c r="O11" s="10">
        <v>121.44</v>
      </c>
      <c r="P11" s="10">
        <v>0</v>
      </c>
      <c r="Q11" s="10">
        <v>116.01</v>
      </c>
      <c r="R11" s="10">
        <v>115.94</v>
      </c>
      <c r="S11" s="10">
        <v>117.34</v>
      </c>
      <c r="T11" s="10">
        <v>118.36</v>
      </c>
      <c r="U11" s="10">
        <v>115.62</v>
      </c>
      <c r="V11" s="10">
        <v>118.41</v>
      </c>
      <c r="W11" s="10">
        <v>116.51</v>
      </c>
      <c r="X11" s="10">
        <v>0</v>
      </c>
      <c r="Y11" s="10">
        <v>0</v>
      </c>
      <c r="Z11" s="10">
        <v>115.37</v>
      </c>
      <c r="AA11" s="10">
        <v>116.72</v>
      </c>
      <c r="AB11" s="10">
        <v>0</v>
      </c>
      <c r="AC11" s="10">
        <v>117.74</v>
      </c>
      <c r="AD11" s="10">
        <v>126.05</v>
      </c>
      <c r="AE11" s="10">
        <v>0</v>
      </c>
      <c r="AF11" s="10">
        <v>121.92</v>
      </c>
      <c r="AG11" s="10">
        <v>127.23</v>
      </c>
      <c r="AH11" s="10">
        <v>0</v>
      </c>
      <c r="AI11" s="10">
        <v>0</v>
      </c>
      <c r="AJ11" s="10">
        <v>126.64</v>
      </c>
      <c r="AK11">
        <v>2351.6799999999998</v>
      </c>
      <c r="AL11">
        <v>5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x14ac:dyDescent="0.25">
      <c r="A12" s="10" t="s">
        <v>391</v>
      </c>
      <c r="B12" s="10">
        <v>6</v>
      </c>
      <c r="C12" s="10" t="s">
        <v>345</v>
      </c>
      <c r="D12" s="10" t="s">
        <v>155</v>
      </c>
      <c r="E12" s="10" t="s">
        <v>358</v>
      </c>
      <c r="F12" s="10">
        <v>17</v>
      </c>
      <c r="G12" s="10">
        <v>2344.39</v>
      </c>
      <c r="H12" s="10">
        <v>140.25</v>
      </c>
      <c r="I12" s="10">
        <v>137.35</v>
      </c>
      <c r="J12" s="10">
        <v>0</v>
      </c>
      <c r="K12" s="10">
        <v>0</v>
      </c>
      <c r="L12" s="10">
        <v>133.12</v>
      </c>
      <c r="M12" s="10">
        <v>135.91</v>
      </c>
      <c r="N12" s="10">
        <v>131.01</v>
      </c>
      <c r="O12" s="10">
        <v>135.51</v>
      </c>
      <c r="P12" s="10">
        <v>137.36000000000001</v>
      </c>
      <c r="Q12" s="10">
        <v>0</v>
      </c>
      <c r="R12" s="10">
        <v>127.22</v>
      </c>
      <c r="S12" s="10">
        <v>137.34</v>
      </c>
      <c r="T12" s="10">
        <v>136.5</v>
      </c>
      <c r="U12" s="10">
        <v>140.74</v>
      </c>
      <c r="V12" s="10">
        <v>0</v>
      </c>
      <c r="W12" s="10">
        <v>0</v>
      </c>
      <c r="X12" s="10">
        <v>0</v>
      </c>
      <c r="Y12" s="10">
        <v>0</v>
      </c>
      <c r="Z12" s="10">
        <v>139.65</v>
      </c>
      <c r="AA12" s="10">
        <v>141.35</v>
      </c>
      <c r="AB12" s="10">
        <v>0</v>
      </c>
      <c r="AC12" s="10">
        <v>0</v>
      </c>
      <c r="AD12" s="10">
        <v>140.62</v>
      </c>
      <c r="AE12" s="10">
        <v>146.18</v>
      </c>
      <c r="AF12" s="10">
        <v>0</v>
      </c>
      <c r="AG12" s="10">
        <v>140.51</v>
      </c>
      <c r="AH12" s="10">
        <v>143.77000000000001</v>
      </c>
      <c r="AI12" s="10">
        <v>1</v>
      </c>
      <c r="AJ12" s="10">
        <v>143.77000000000001</v>
      </c>
      <c r="AK12">
        <v>2344.39</v>
      </c>
      <c r="AL12">
        <v>6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x14ac:dyDescent="0.25">
      <c r="A13" s="10" t="s">
        <v>391</v>
      </c>
      <c r="B13" s="10">
        <v>7</v>
      </c>
      <c r="C13" s="10" t="s">
        <v>46</v>
      </c>
      <c r="D13" s="10" t="s">
        <v>108</v>
      </c>
      <c r="E13" s="10" t="s">
        <v>358</v>
      </c>
      <c r="F13" s="10">
        <v>16</v>
      </c>
      <c r="G13" s="10">
        <v>2178.39</v>
      </c>
      <c r="H13" s="10">
        <v>0</v>
      </c>
      <c r="I13" s="10">
        <v>138.24</v>
      </c>
      <c r="J13" s="10">
        <v>137.44</v>
      </c>
      <c r="K13" s="10">
        <v>138.97</v>
      </c>
      <c r="L13" s="10">
        <v>0</v>
      </c>
      <c r="M13" s="10">
        <v>0</v>
      </c>
      <c r="N13" s="10">
        <v>132.9</v>
      </c>
      <c r="O13" s="10">
        <v>140.49</v>
      </c>
      <c r="P13" s="10">
        <v>0</v>
      </c>
      <c r="Q13" s="10">
        <v>0</v>
      </c>
      <c r="R13" s="10">
        <v>130.49</v>
      </c>
      <c r="S13" s="10">
        <v>91.18</v>
      </c>
      <c r="T13" s="10">
        <v>0</v>
      </c>
      <c r="U13" s="10">
        <v>142.75</v>
      </c>
      <c r="V13" s="10">
        <v>0</v>
      </c>
      <c r="W13" s="10">
        <v>0</v>
      </c>
      <c r="X13" s="10">
        <v>130.94999999999999</v>
      </c>
      <c r="Y13" s="10">
        <v>0</v>
      </c>
      <c r="Z13" s="10">
        <v>142.41999999999999</v>
      </c>
      <c r="AA13" s="10">
        <v>0</v>
      </c>
      <c r="AB13" s="10">
        <v>140.55000000000001</v>
      </c>
      <c r="AC13" s="10">
        <v>142.16</v>
      </c>
      <c r="AD13" s="10">
        <v>142.38999999999999</v>
      </c>
      <c r="AE13" s="10">
        <v>140.47</v>
      </c>
      <c r="AF13" s="10">
        <v>144.87</v>
      </c>
      <c r="AG13" s="10">
        <v>142.12</v>
      </c>
      <c r="AH13" s="10">
        <v>0</v>
      </c>
      <c r="AI13" s="10">
        <v>0</v>
      </c>
      <c r="AJ13" s="10">
        <v>143.81</v>
      </c>
      <c r="AK13">
        <v>2178.39</v>
      </c>
      <c r="AL13">
        <v>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1" x14ac:dyDescent="0.25">
      <c r="A14" s="10" t="s">
        <v>391</v>
      </c>
      <c r="B14" s="10">
        <v>8</v>
      </c>
      <c r="C14" s="10" t="s">
        <v>304</v>
      </c>
      <c r="D14" s="10" t="s">
        <v>221</v>
      </c>
      <c r="E14" s="10" t="s">
        <v>387</v>
      </c>
      <c r="F14" s="10">
        <v>17</v>
      </c>
      <c r="G14" s="10">
        <v>2139.6</v>
      </c>
      <c r="H14" s="10">
        <v>0</v>
      </c>
      <c r="I14" s="10">
        <v>0</v>
      </c>
      <c r="J14" s="10">
        <v>126.63</v>
      </c>
      <c r="K14" s="10">
        <v>0</v>
      </c>
      <c r="L14" s="10">
        <v>128.18</v>
      </c>
      <c r="M14" s="10">
        <v>96.15</v>
      </c>
      <c r="N14" s="10">
        <v>0</v>
      </c>
      <c r="O14" s="10">
        <v>128.82</v>
      </c>
      <c r="P14" s="10">
        <v>128.25</v>
      </c>
      <c r="Q14" s="10">
        <v>125.39</v>
      </c>
      <c r="R14" s="10">
        <v>127.03</v>
      </c>
      <c r="S14" s="10">
        <v>127.81</v>
      </c>
      <c r="T14" s="10">
        <v>127.86</v>
      </c>
      <c r="U14" s="10">
        <v>128.52000000000001</v>
      </c>
      <c r="V14" s="10">
        <v>0</v>
      </c>
      <c r="W14" s="10">
        <v>0</v>
      </c>
      <c r="X14" s="10">
        <v>0</v>
      </c>
      <c r="Y14" s="10">
        <v>0</v>
      </c>
      <c r="Z14" s="10">
        <v>127.01</v>
      </c>
      <c r="AA14" s="10">
        <v>126.24</v>
      </c>
      <c r="AB14" s="10">
        <v>128.16</v>
      </c>
      <c r="AC14" s="10">
        <v>126.88</v>
      </c>
      <c r="AD14" s="10">
        <v>128.79</v>
      </c>
      <c r="AE14" s="10">
        <v>0</v>
      </c>
      <c r="AF14" s="10">
        <v>128.22999999999999</v>
      </c>
      <c r="AG14" s="10">
        <v>129.65</v>
      </c>
      <c r="AH14" s="10">
        <v>0</v>
      </c>
      <c r="AI14" s="10">
        <v>0</v>
      </c>
      <c r="AJ14" s="10">
        <v>129.24</v>
      </c>
      <c r="AK14">
        <v>2139.6</v>
      </c>
      <c r="AL14">
        <v>8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x14ac:dyDescent="0.25">
      <c r="A15" s="10" t="s">
        <v>391</v>
      </c>
      <c r="B15" s="10">
        <v>9</v>
      </c>
      <c r="C15" s="10" t="s">
        <v>93</v>
      </c>
      <c r="D15" s="10" t="s">
        <v>418</v>
      </c>
      <c r="E15" s="10" t="s">
        <v>358</v>
      </c>
      <c r="F15" s="10">
        <v>18</v>
      </c>
      <c r="G15" s="10">
        <v>2093.3000000000002</v>
      </c>
      <c r="H15" s="10">
        <v>0</v>
      </c>
      <c r="I15" s="10">
        <v>126.82</v>
      </c>
      <c r="J15" s="10">
        <v>112.63</v>
      </c>
      <c r="K15" s="10">
        <v>130.53</v>
      </c>
      <c r="L15" s="10">
        <v>0</v>
      </c>
      <c r="M15" s="10">
        <v>123.26</v>
      </c>
      <c r="N15" s="10">
        <v>129.02000000000001</v>
      </c>
      <c r="O15" s="10">
        <v>131.44</v>
      </c>
      <c r="P15" s="10">
        <v>75</v>
      </c>
      <c r="Q15" s="10">
        <v>125.94</v>
      </c>
      <c r="R15" s="10">
        <v>122.85</v>
      </c>
      <c r="S15" s="10">
        <v>50</v>
      </c>
      <c r="T15" s="10">
        <v>129.4</v>
      </c>
      <c r="U15" s="10">
        <v>0</v>
      </c>
      <c r="V15" s="10">
        <v>128.38</v>
      </c>
      <c r="W15" s="10">
        <v>133.12</v>
      </c>
      <c r="X15" s="10">
        <v>0</v>
      </c>
      <c r="Y15" s="10">
        <v>0</v>
      </c>
      <c r="Z15" s="10">
        <v>137.68</v>
      </c>
      <c r="AA15" s="10">
        <v>118.6</v>
      </c>
      <c r="AB15" s="10">
        <v>0</v>
      </c>
      <c r="AC15" s="10">
        <v>128.46</v>
      </c>
      <c r="AD15" s="10">
        <v>111.6</v>
      </c>
      <c r="AE15" s="10">
        <v>0</v>
      </c>
      <c r="AF15" s="10">
        <v>0</v>
      </c>
      <c r="AG15" s="10">
        <v>78.569999999999993</v>
      </c>
      <c r="AH15" s="10">
        <v>0</v>
      </c>
      <c r="AI15" s="10">
        <v>0</v>
      </c>
      <c r="AJ15" s="10">
        <v>135.4</v>
      </c>
      <c r="AK15">
        <v>2093.3000000000002</v>
      </c>
      <c r="AL15">
        <v>9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x14ac:dyDescent="0.25">
      <c r="A16" s="10" t="s">
        <v>392</v>
      </c>
      <c r="B16" s="10">
        <v>10</v>
      </c>
      <c r="C16" s="10" t="s">
        <v>102</v>
      </c>
      <c r="D16" s="10" t="s">
        <v>103</v>
      </c>
      <c r="E16" s="10" t="s">
        <v>357</v>
      </c>
      <c r="F16" s="10">
        <v>16</v>
      </c>
      <c r="G16" s="10">
        <v>2091.69</v>
      </c>
      <c r="H16" s="10">
        <v>129.99</v>
      </c>
      <c r="I16" s="10">
        <v>128.54</v>
      </c>
      <c r="J16" s="10">
        <v>127.5</v>
      </c>
      <c r="K16" s="10">
        <v>130.41</v>
      </c>
      <c r="L16" s="10">
        <v>128.93</v>
      </c>
      <c r="M16" s="10">
        <v>0</v>
      </c>
      <c r="N16" s="10">
        <v>128.72999999999999</v>
      </c>
      <c r="O16" s="10">
        <v>0</v>
      </c>
      <c r="P16" s="10">
        <v>131.59</v>
      </c>
      <c r="Q16" s="10">
        <v>129.76</v>
      </c>
      <c r="R16" s="10">
        <v>0</v>
      </c>
      <c r="S16" s="10">
        <v>124</v>
      </c>
      <c r="T16" s="10">
        <v>0</v>
      </c>
      <c r="U16" s="10">
        <v>135.88999999999999</v>
      </c>
      <c r="V16" s="10">
        <v>0</v>
      </c>
      <c r="W16" s="10">
        <v>132.19999999999999</v>
      </c>
      <c r="X16" s="10">
        <v>127.75</v>
      </c>
      <c r="Y16" s="10">
        <v>130.53</v>
      </c>
      <c r="Z16" s="10">
        <v>139.82</v>
      </c>
      <c r="AA16" s="10">
        <v>0</v>
      </c>
      <c r="AB16" s="10">
        <v>130.62</v>
      </c>
      <c r="AC16" s="10">
        <v>135.43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137.86000000000001</v>
      </c>
      <c r="AK16">
        <v>2091.69</v>
      </c>
      <c r="AL16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x14ac:dyDescent="0.25">
      <c r="A17" s="10" t="s">
        <v>391</v>
      </c>
      <c r="B17" s="10">
        <v>11</v>
      </c>
      <c r="C17" s="10" t="s">
        <v>105</v>
      </c>
      <c r="D17" s="10" t="s">
        <v>155</v>
      </c>
      <c r="E17" s="10" t="s">
        <v>365</v>
      </c>
      <c r="F17" s="10">
        <v>15</v>
      </c>
      <c r="G17" s="10">
        <v>2025.21</v>
      </c>
      <c r="H17" s="10">
        <v>0</v>
      </c>
      <c r="I17" s="10">
        <v>129.24</v>
      </c>
      <c r="J17" s="10">
        <v>0</v>
      </c>
      <c r="K17" s="10">
        <v>134.87</v>
      </c>
      <c r="L17" s="10">
        <v>135.88</v>
      </c>
      <c r="M17" s="10">
        <v>142.24</v>
      </c>
      <c r="N17" s="10">
        <v>135.68</v>
      </c>
      <c r="O17" s="10">
        <v>131.44</v>
      </c>
      <c r="P17" s="10">
        <v>0</v>
      </c>
      <c r="Q17" s="10">
        <v>0</v>
      </c>
      <c r="R17" s="10">
        <v>133.96</v>
      </c>
      <c r="S17" s="10">
        <v>0</v>
      </c>
      <c r="T17" s="10">
        <v>0</v>
      </c>
      <c r="U17" s="10">
        <v>0</v>
      </c>
      <c r="V17" s="10">
        <v>139.61000000000001</v>
      </c>
      <c r="W17" s="10">
        <v>139.76</v>
      </c>
      <c r="X17" s="10">
        <v>121.36</v>
      </c>
      <c r="Y17" s="10">
        <v>120.21</v>
      </c>
      <c r="Z17" s="10">
        <v>0</v>
      </c>
      <c r="AA17" s="10">
        <v>0</v>
      </c>
      <c r="AB17" s="10">
        <v>0</v>
      </c>
      <c r="AC17" s="10">
        <v>140.11000000000001</v>
      </c>
      <c r="AD17" s="10">
        <v>135.21</v>
      </c>
      <c r="AE17" s="10">
        <v>0</v>
      </c>
      <c r="AF17" s="10">
        <v>0</v>
      </c>
      <c r="AG17" s="10">
        <v>143.01</v>
      </c>
      <c r="AH17" s="10">
        <v>142.63</v>
      </c>
      <c r="AI17" s="10">
        <v>1</v>
      </c>
      <c r="AJ17" s="10">
        <v>142.63</v>
      </c>
      <c r="AK17">
        <v>2025.21</v>
      </c>
      <c r="AL17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x14ac:dyDescent="0.25">
      <c r="A18" s="10" t="s">
        <v>391</v>
      </c>
      <c r="B18" s="10">
        <v>12</v>
      </c>
      <c r="C18" s="10" t="s">
        <v>104</v>
      </c>
      <c r="D18" s="10" t="s">
        <v>79</v>
      </c>
      <c r="E18" s="10" t="s">
        <v>386</v>
      </c>
      <c r="F18" s="10">
        <v>17</v>
      </c>
      <c r="G18" s="10">
        <v>2021.01</v>
      </c>
      <c r="H18" s="10">
        <v>0</v>
      </c>
      <c r="I18" s="10">
        <v>0</v>
      </c>
      <c r="J18" s="10">
        <v>121.73</v>
      </c>
      <c r="K18" s="10">
        <v>126.85</v>
      </c>
      <c r="L18" s="10">
        <v>127.82</v>
      </c>
      <c r="M18" s="10">
        <v>0</v>
      </c>
      <c r="N18" s="10">
        <v>120.59</v>
      </c>
      <c r="O18" s="10">
        <v>127.64</v>
      </c>
      <c r="P18" s="10">
        <v>119.34</v>
      </c>
      <c r="Q18" s="10">
        <v>96.43</v>
      </c>
      <c r="R18" s="10">
        <v>0</v>
      </c>
      <c r="S18" s="10">
        <v>111.79</v>
      </c>
      <c r="T18" s="10">
        <v>124.49</v>
      </c>
      <c r="U18" s="10">
        <v>123.43</v>
      </c>
      <c r="V18" s="10">
        <v>120.76</v>
      </c>
      <c r="W18" s="10">
        <v>0</v>
      </c>
      <c r="X18" s="10">
        <v>0</v>
      </c>
      <c r="Y18" s="10">
        <v>0</v>
      </c>
      <c r="Z18" s="10">
        <v>119.24</v>
      </c>
      <c r="AA18" s="10">
        <v>119.23</v>
      </c>
      <c r="AB18" s="10">
        <v>122.43</v>
      </c>
      <c r="AC18" s="10">
        <v>0</v>
      </c>
      <c r="AD18" s="10">
        <v>126.61</v>
      </c>
      <c r="AE18" s="10">
        <v>100</v>
      </c>
      <c r="AF18" s="10">
        <v>0</v>
      </c>
      <c r="AG18" s="10">
        <v>112.63</v>
      </c>
      <c r="AH18" s="10">
        <v>0</v>
      </c>
      <c r="AI18" s="10">
        <v>0</v>
      </c>
      <c r="AJ18" s="10">
        <v>127.73</v>
      </c>
      <c r="AK18">
        <v>2021.01</v>
      </c>
      <c r="AL18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x14ac:dyDescent="0.25">
      <c r="A19" s="10" t="s">
        <v>391</v>
      </c>
      <c r="B19" s="10">
        <v>13</v>
      </c>
      <c r="C19" s="10" t="s">
        <v>242</v>
      </c>
      <c r="D19" s="10" t="s">
        <v>262</v>
      </c>
      <c r="E19" s="10" t="s">
        <v>362</v>
      </c>
      <c r="F19" s="10">
        <v>14</v>
      </c>
      <c r="G19" s="10">
        <v>2003.34</v>
      </c>
      <c r="H19" s="10">
        <v>146.72</v>
      </c>
      <c r="I19" s="10">
        <v>142.97999999999999</v>
      </c>
      <c r="J19" s="10">
        <v>0</v>
      </c>
      <c r="K19" s="10">
        <v>143.85</v>
      </c>
      <c r="L19" s="10">
        <v>146.61000000000001</v>
      </c>
      <c r="M19" s="10">
        <v>0</v>
      </c>
      <c r="N19" s="10">
        <v>143.05000000000001</v>
      </c>
      <c r="O19" s="10">
        <v>141.91999999999999</v>
      </c>
      <c r="P19" s="10">
        <v>143.33000000000001</v>
      </c>
      <c r="Q19" s="10">
        <v>139.03</v>
      </c>
      <c r="R19" s="10">
        <v>139.94999999999999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146.46</v>
      </c>
      <c r="AA19" s="10">
        <v>141.19999999999999</v>
      </c>
      <c r="AB19" s="10">
        <v>142.21</v>
      </c>
      <c r="AC19" s="10">
        <v>140.59</v>
      </c>
      <c r="AD19" s="10">
        <v>145.44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146.66999999999999</v>
      </c>
      <c r="AK19">
        <v>2003.34</v>
      </c>
      <c r="AL19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x14ac:dyDescent="0.25">
      <c r="A20" s="10" t="s">
        <v>391</v>
      </c>
      <c r="B20" s="10">
        <v>14</v>
      </c>
      <c r="C20" s="10" t="s">
        <v>581</v>
      </c>
      <c r="D20" s="10" t="s">
        <v>582</v>
      </c>
      <c r="E20" s="10" t="s">
        <v>386</v>
      </c>
      <c r="F20" s="10">
        <v>16</v>
      </c>
      <c r="G20" s="10">
        <v>1977.67</v>
      </c>
      <c r="H20" s="10">
        <v>0</v>
      </c>
      <c r="I20" s="10">
        <v>0</v>
      </c>
      <c r="J20" s="10">
        <v>0</v>
      </c>
      <c r="K20" s="10">
        <v>116</v>
      </c>
      <c r="L20" s="10">
        <v>123.36</v>
      </c>
      <c r="M20" s="10">
        <v>0</v>
      </c>
      <c r="N20" s="10">
        <v>128.16999999999999</v>
      </c>
      <c r="O20" s="10">
        <v>128.91</v>
      </c>
      <c r="P20" s="10">
        <v>127.49</v>
      </c>
      <c r="Q20" s="10">
        <v>125.78</v>
      </c>
      <c r="R20" s="10">
        <v>117.15</v>
      </c>
      <c r="S20" s="10">
        <v>111.74</v>
      </c>
      <c r="T20" s="10">
        <v>128.09</v>
      </c>
      <c r="U20" s="10">
        <v>123.4</v>
      </c>
      <c r="V20" s="10">
        <v>0</v>
      </c>
      <c r="W20" s="10">
        <v>0</v>
      </c>
      <c r="X20" s="10">
        <v>0</v>
      </c>
      <c r="Y20" s="10">
        <v>0</v>
      </c>
      <c r="Z20" s="10">
        <v>127.22</v>
      </c>
      <c r="AA20" s="10">
        <v>119.22</v>
      </c>
      <c r="AB20" s="10">
        <v>117.54</v>
      </c>
      <c r="AC20" s="10">
        <v>127.81</v>
      </c>
      <c r="AD20" s="10">
        <v>122.03</v>
      </c>
      <c r="AE20" s="10">
        <v>133.76</v>
      </c>
      <c r="AF20" s="10">
        <v>0</v>
      </c>
      <c r="AG20" s="10">
        <v>0</v>
      </c>
      <c r="AH20" s="10">
        <v>0</v>
      </c>
      <c r="AI20" s="10">
        <v>0</v>
      </c>
      <c r="AJ20" s="10">
        <v>131.34</v>
      </c>
      <c r="AK20">
        <v>1977.67</v>
      </c>
      <c r="AL20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x14ac:dyDescent="0.25">
      <c r="A21" s="10" t="s">
        <v>391</v>
      </c>
      <c r="B21" s="10">
        <v>15</v>
      </c>
      <c r="C21" s="10" t="s">
        <v>53</v>
      </c>
      <c r="D21" s="10" t="s">
        <v>144</v>
      </c>
      <c r="E21" s="10" t="s">
        <v>358</v>
      </c>
      <c r="F21" s="10">
        <v>15</v>
      </c>
      <c r="G21" s="10">
        <v>1976.89</v>
      </c>
      <c r="H21" s="10">
        <v>0</v>
      </c>
      <c r="I21" s="10">
        <v>115.01</v>
      </c>
      <c r="J21" s="10">
        <v>0</v>
      </c>
      <c r="K21" s="10">
        <v>127.62</v>
      </c>
      <c r="L21" s="10">
        <v>127.89</v>
      </c>
      <c r="M21" s="10">
        <v>0</v>
      </c>
      <c r="N21" s="10">
        <v>123.7</v>
      </c>
      <c r="O21" s="10">
        <v>129.05000000000001</v>
      </c>
      <c r="P21" s="10">
        <v>0</v>
      </c>
      <c r="Q21" s="10">
        <v>125.77</v>
      </c>
      <c r="R21" s="10">
        <v>115.8</v>
      </c>
      <c r="S21" s="10">
        <v>136.94</v>
      </c>
      <c r="T21" s="10">
        <v>134.27000000000001</v>
      </c>
      <c r="U21" s="10">
        <v>0</v>
      </c>
      <c r="V21" s="10">
        <v>0</v>
      </c>
      <c r="W21" s="10">
        <v>0</v>
      </c>
      <c r="X21" s="10">
        <v>0</v>
      </c>
      <c r="Y21" s="10">
        <v>135.47</v>
      </c>
      <c r="Z21" s="10">
        <v>144.05000000000001</v>
      </c>
      <c r="AA21" s="10">
        <v>0</v>
      </c>
      <c r="AB21" s="10">
        <v>139.77000000000001</v>
      </c>
      <c r="AC21" s="10">
        <v>141.53</v>
      </c>
      <c r="AD21" s="10">
        <v>141.28</v>
      </c>
      <c r="AE21" s="10">
        <v>0</v>
      </c>
      <c r="AF21" s="10">
        <v>0</v>
      </c>
      <c r="AG21" s="10">
        <v>138.74</v>
      </c>
      <c r="AH21" s="10">
        <v>0</v>
      </c>
      <c r="AI21" s="10">
        <v>0</v>
      </c>
      <c r="AJ21" s="10">
        <v>142.79</v>
      </c>
      <c r="AK21">
        <v>1976.89</v>
      </c>
      <c r="AL21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x14ac:dyDescent="0.25">
      <c r="A22" s="10" t="s">
        <v>391</v>
      </c>
      <c r="B22" s="10">
        <v>16</v>
      </c>
      <c r="C22" s="10" t="s">
        <v>316</v>
      </c>
      <c r="D22" s="10" t="s">
        <v>410</v>
      </c>
      <c r="E22" s="10" t="s">
        <v>357</v>
      </c>
      <c r="F22" s="10">
        <v>13</v>
      </c>
      <c r="G22" s="10">
        <v>1937.1</v>
      </c>
      <c r="H22" s="10">
        <v>149.6</v>
      </c>
      <c r="I22" s="10">
        <v>149.57</v>
      </c>
      <c r="J22" s="10">
        <v>149.94</v>
      </c>
      <c r="K22" s="10">
        <v>147.94</v>
      </c>
      <c r="L22" s="10">
        <v>144.32</v>
      </c>
      <c r="M22" s="10">
        <v>152.54</v>
      </c>
      <c r="N22" s="10">
        <v>149.41</v>
      </c>
      <c r="O22" s="10">
        <v>0</v>
      </c>
      <c r="P22" s="10">
        <v>0</v>
      </c>
      <c r="Q22" s="10">
        <v>147.12</v>
      </c>
      <c r="R22" s="10">
        <v>146.86000000000001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150.13</v>
      </c>
      <c r="Z22" s="10">
        <v>150.22</v>
      </c>
      <c r="AA22" s="10">
        <v>150.38999999999999</v>
      </c>
      <c r="AB22" s="10">
        <v>0</v>
      </c>
      <c r="AC22" s="10">
        <v>0</v>
      </c>
      <c r="AD22" s="10">
        <v>149.06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151.47</v>
      </c>
      <c r="AK22">
        <v>1937.1</v>
      </c>
      <c r="AL22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x14ac:dyDescent="0.25">
      <c r="A23" s="10" t="s">
        <v>391</v>
      </c>
      <c r="B23" s="10">
        <v>17</v>
      </c>
      <c r="C23" s="10" t="s">
        <v>23</v>
      </c>
      <c r="D23" s="10" t="s">
        <v>24</v>
      </c>
      <c r="E23" s="10" t="s">
        <v>365</v>
      </c>
      <c r="F23" s="10">
        <v>13</v>
      </c>
      <c r="G23" s="10">
        <v>1866.6</v>
      </c>
      <c r="H23" s="10">
        <v>149.79</v>
      </c>
      <c r="I23" s="10">
        <v>145.32</v>
      </c>
      <c r="J23" s="10">
        <v>142.18</v>
      </c>
      <c r="K23" s="10">
        <v>148.02000000000001</v>
      </c>
      <c r="L23" s="10">
        <v>150.18</v>
      </c>
      <c r="M23" s="10">
        <v>0</v>
      </c>
      <c r="N23" s="10">
        <v>0</v>
      </c>
      <c r="O23" s="10">
        <v>148.54</v>
      </c>
      <c r="P23" s="10">
        <v>149.08000000000001</v>
      </c>
      <c r="Q23" s="10">
        <v>97.92</v>
      </c>
      <c r="R23" s="10">
        <v>0</v>
      </c>
      <c r="S23" s="10">
        <v>0</v>
      </c>
      <c r="T23" s="10">
        <v>149.61000000000001</v>
      </c>
      <c r="U23" s="10">
        <v>0</v>
      </c>
      <c r="V23" s="10">
        <v>0</v>
      </c>
      <c r="W23" s="10">
        <v>0</v>
      </c>
      <c r="X23" s="10">
        <v>136.99</v>
      </c>
      <c r="Y23" s="10">
        <v>0</v>
      </c>
      <c r="Z23" s="10">
        <v>151.58000000000001</v>
      </c>
      <c r="AA23" s="10">
        <v>146.51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150.88</v>
      </c>
      <c r="AI23" s="10">
        <v>1</v>
      </c>
      <c r="AJ23" s="10">
        <v>150.88</v>
      </c>
      <c r="AK23">
        <v>1866.6</v>
      </c>
      <c r="AL23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x14ac:dyDescent="0.25">
      <c r="A24" s="10" t="s">
        <v>391</v>
      </c>
      <c r="B24" s="10">
        <v>18</v>
      </c>
      <c r="C24" s="10" t="s">
        <v>42</v>
      </c>
      <c r="D24" s="10" t="s">
        <v>43</v>
      </c>
      <c r="E24" s="10" t="s">
        <v>358</v>
      </c>
      <c r="F24" s="10">
        <v>13</v>
      </c>
      <c r="G24" s="10">
        <v>1824.34</v>
      </c>
      <c r="H24" s="10">
        <v>137.9</v>
      </c>
      <c r="I24" s="10">
        <v>139.96</v>
      </c>
      <c r="J24" s="10">
        <v>145.22</v>
      </c>
      <c r="K24" s="10">
        <v>144.33000000000001</v>
      </c>
      <c r="L24" s="10">
        <v>141.25</v>
      </c>
      <c r="M24" s="10">
        <v>143.94</v>
      </c>
      <c r="N24" s="10">
        <v>130.28</v>
      </c>
      <c r="O24" s="10">
        <v>0</v>
      </c>
      <c r="P24" s="10">
        <v>0</v>
      </c>
      <c r="Q24" s="10">
        <v>137.47</v>
      </c>
      <c r="R24" s="10">
        <v>0</v>
      </c>
      <c r="S24" s="10">
        <v>126.62</v>
      </c>
      <c r="T24" s="10">
        <v>145.5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145.62</v>
      </c>
      <c r="AA24" s="10">
        <v>0</v>
      </c>
      <c r="AB24" s="10">
        <v>0</v>
      </c>
      <c r="AC24" s="10">
        <v>143.04</v>
      </c>
      <c r="AD24" s="10">
        <v>0</v>
      </c>
      <c r="AE24" s="10">
        <v>0</v>
      </c>
      <c r="AF24" s="10">
        <v>143.21</v>
      </c>
      <c r="AG24" s="10">
        <v>0</v>
      </c>
      <c r="AH24" s="10">
        <v>0</v>
      </c>
      <c r="AI24" s="10">
        <v>0</v>
      </c>
      <c r="AJ24" s="10">
        <v>145.56</v>
      </c>
      <c r="AK24">
        <v>1824.34</v>
      </c>
      <c r="AL24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x14ac:dyDescent="0.25">
      <c r="A25" s="10" t="s">
        <v>391</v>
      </c>
      <c r="B25" s="10">
        <v>19</v>
      </c>
      <c r="C25" s="10" t="s">
        <v>174</v>
      </c>
      <c r="D25" s="10" t="s">
        <v>99</v>
      </c>
      <c r="E25" s="10" t="s">
        <v>545</v>
      </c>
      <c r="F25" s="10">
        <v>15</v>
      </c>
      <c r="G25" s="10">
        <v>1807.15</v>
      </c>
      <c r="H25" s="10">
        <v>119.37</v>
      </c>
      <c r="I25" s="10">
        <v>0</v>
      </c>
      <c r="J25" s="10">
        <v>121.29</v>
      </c>
      <c r="K25" s="10">
        <v>118.1</v>
      </c>
      <c r="L25" s="10">
        <v>0</v>
      </c>
      <c r="M25" s="10">
        <v>0</v>
      </c>
      <c r="N25" s="10">
        <v>120.27</v>
      </c>
      <c r="O25" s="10">
        <v>118.8</v>
      </c>
      <c r="P25" s="10">
        <v>118.95</v>
      </c>
      <c r="Q25" s="10">
        <v>120.41</v>
      </c>
      <c r="R25" s="10">
        <v>119.42</v>
      </c>
      <c r="S25" s="10">
        <v>122.15</v>
      </c>
      <c r="T25" s="10">
        <v>0</v>
      </c>
      <c r="U25" s="10">
        <v>129.97</v>
      </c>
      <c r="V25" s="10">
        <v>121.22</v>
      </c>
      <c r="W25" s="10">
        <v>119.78</v>
      </c>
      <c r="X25" s="10">
        <v>0</v>
      </c>
      <c r="Y25" s="10">
        <v>0</v>
      </c>
      <c r="Z25" s="10">
        <v>120.41</v>
      </c>
      <c r="AA25" s="10">
        <v>119.12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117.89</v>
      </c>
      <c r="AH25" s="10">
        <v>0</v>
      </c>
      <c r="AI25" s="10">
        <v>0</v>
      </c>
      <c r="AJ25" s="10">
        <v>126.06</v>
      </c>
      <c r="AK25">
        <v>1807.15</v>
      </c>
      <c r="AL25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x14ac:dyDescent="0.25">
      <c r="A26" s="10" t="s">
        <v>391</v>
      </c>
      <c r="B26" s="10">
        <v>20</v>
      </c>
      <c r="C26" s="10" t="s">
        <v>219</v>
      </c>
      <c r="D26" s="10" t="s">
        <v>416</v>
      </c>
      <c r="E26" s="10" t="s">
        <v>389</v>
      </c>
      <c r="F26" s="10">
        <v>14</v>
      </c>
      <c r="G26" s="10">
        <v>1739.49</v>
      </c>
      <c r="H26" s="10">
        <v>0</v>
      </c>
      <c r="I26" s="10">
        <v>0</v>
      </c>
      <c r="J26" s="10">
        <v>118.74</v>
      </c>
      <c r="K26" s="10">
        <v>125.62</v>
      </c>
      <c r="L26" s="10">
        <v>127.3</v>
      </c>
      <c r="M26" s="10">
        <v>125.27</v>
      </c>
      <c r="N26" s="10">
        <v>0</v>
      </c>
      <c r="O26" s="10">
        <v>125.74</v>
      </c>
      <c r="P26" s="10">
        <v>120.07</v>
      </c>
      <c r="Q26" s="10">
        <v>124.72</v>
      </c>
      <c r="R26" s="10">
        <v>122.28</v>
      </c>
      <c r="S26" s="10">
        <v>117.37</v>
      </c>
      <c r="T26" s="10">
        <v>122.67</v>
      </c>
      <c r="U26" s="10">
        <v>0</v>
      </c>
      <c r="V26" s="10">
        <v>124.88</v>
      </c>
      <c r="W26" s="10">
        <v>0</v>
      </c>
      <c r="X26" s="10">
        <v>0</v>
      </c>
      <c r="Y26" s="10">
        <v>0</v>
      </c>
      <c r="Z26" s="10">
        <v>126.18</v>
      </c>
      <c r="AA26" s="10">
        <v>0</v>
      </c>
      <c r="AB26" s="10">
        <v>0</v>
      </c>
      <c r="AC26" s="10">
        <v>0</v>
      </c>
      <c r="AD26" s="10">
        <v>129.43</v>
      </c>
      <c r="AE26" s="10">
        <v>0</v>
      </c>
      <c r="AF26" s="10">
        <v>0</v>
      </c>
      <c r="AG26" s="10">
        <v>129.22</v>
      </c>
      <c r="AH26" s="10">
        <v>0</v>
      </c>
      <c r="AI26" s="10">
        <v>0</v>
      </c>
      <c r="AJ26" s="10">
        <v>129.33000000000001</v>
      </c>
      <c r="AK26">
        <v>1739.49</v>
      </c>
      <c r="AL26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x14ac:dyDescent="0.25">
      <c r="A27" s="10" t="s">
        <v>392</v>
      </c>
      <c r="B27" s="10">
        <v>21</v>
      </c>
      <c r="C27" s="10" t="s">
        <v>57</v>
      </c>
      <c r="D27" s="10" t="s">
        <v>58</v>
      </c>
      <c r="E27" s="10" t="s">
        <v>358</v>
      </c>
      <c r="F27" s="10">
        <v>14</v>
      </c>
      <c r="G27" s="10">
        <v>1731.1</v>
      </c>
      <c r="H27" s="10">
        <v>134.11000000000001</v>
      </c>
      <c r="I27" s="10">
        <v>125.61</v>
      </c>
      <c r="J27" s="10">
        <v>0</v>
      </c>
      <c r="K27" s="10">
        <v>133.36000000000001</v>
      </c>
      <c r="L27" s="10">
        <v>52.94</v>
      </c>
      <c r="M27" s="10">
        <v>71.88</v>
      </c>
      <c r="N27" s="10">
        <v>0</v>
      </c>
      <c r="O27" s="10">
        <v>0</v>
      </c>
      <c r="P27" s="10">
        <v>130.68</v>
      </c>
      <c r="Q27" s="10">
        <v>0</v>
      </c>
      <c r="R27" s="10">
        <v>0</v>
      </c>
      <c r="S27" s="10">
        <v>0</v>
      </c>
      <c r="T27" s="10">
        <v>136.94</v>
      </c>
      <c r="U27" s="10">
        <v>0</v>
      </c>
      <c r="V27" s="10">
        <v>0</v>
      </c>
      <c r="W27" s="10">
        <v>0</v>
      </c>
      <c r="X27" s="10">
        <v>0</v>
      </c>
      <c r="Y27" s="10">
        <v>119.87</v>
      </c>
      <c r="Z27" s="10">
        <v>139.35</v>
      </c>
      <c r="AA27" s="10">
        <v>0</v>
      </c>
      <c r="AB27" s="10">
        <v>0</v>
      </c>
      <c r="AC27" s="10">
        <v>0</v>
      </c>
      <c r="AD27" s="10">
        <v>0</v>
      </c>
      <c r="AE27" s="10">
        <v>138.91</v>
      </c>
      <c r="AF27" s="10">
        <v>133.52000000000001</v>
      </c>
      <c r="AG27" s="10">
        <v>135.66999999999999</v>
      </c>
      <c r="AH27" s="10">
        <v>278.26</v>
      </c>
      <c r="AI27" s="10">
        <v>2</v>
      </c>
      <c r="AJ27" s="10">
        <v>139.13</v>
      </c>
      <c r="AK27">
        <v>1731.1</v>
      </c>
      <c r="AL27">
        <v>21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x14ac:dyDescent="0.25">
      <c r="A28" s="10" t="s">
        <v>391</v>
      </c>
      <c r="B28" s="10">
        <v>22</v>
      </c>
      <c r="C28" s="10" t="s">
        <v>504</v>
      </c>
      <c r="D28" s="10" t="s">
        <v>505</v>
      </c>
      <c r="E28" s="10" t="s">
        <v>368</v>
      </c>
      <c r="F28" s="10">
        <v>13</v>
      </c>
      <c r="G28" s="10">
        <v>1721.54</v>
      </c>
      <c r="H28" s="10">
        <v>0</v>
      </c>
      <c r="I28" s="10">
        <v>132.66999999999999</v>
      </c>
      <c r="J28" s="10">
        <v>134.30000000000001</v>
      </c>
      <c r="K28" s="10">
        <v>134.62</v>
      </c>
      <c r="L28" s="10">
        <v>133.57</v>
      </c>
      <c r="M28" s="10">
        <v>132.66999999999999</v>
      </c>
      <c r="N28" s="10">
        <v>0</v>
      </c>
      <c r="O28" s="10">
        <v>132.22</v>
      </c>
      <c r="P28" s="10">
        <v>132.07</v>
      </c>
      <c r="Q28" s="10">
        <v>0</v>
      </c>
      <c r="R28" s="10">
        <v>0</v>
      </c>
      <c r="S28" s="10">
        <v>132.11000000000001</v>
      </c>
      <c r="T28" s="10">
        <v>132.85</v>
      </c>
      <c r="U28" s="10">
        <v>131.87</v>
      </c>
      <c r="V28" s="10">
        <v>128.93</v>
      </c>
      <c r="W28" s="10">
        <v>132.72999999999999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130.93</v>
      </c>
      <c r="AH28" s="10">
        <v>0</v>
      </c>
      <c r="AI28" s="10">
        <v>0</v>
      </c>
      <c r="AJ28" s="10">
        <v>134.46</v>
      </c>
      <c r="AK28">
        <v>1721.54</v>
      </c>
      <c r="AL28">
        <v>22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x14ac:dyDescent="0.25">
      <c r="A29" s="10" t="s">
        <v>391</v>
      </c>
      <c r="B29" s="10">
        <v>23</v>
      </c>
      <c r="C29" s="10" t="s">
        <v>440</v>
      </c>
      <c r="D29" s="10" t="s">
        <v>441</v>
      </c>
      <c r="E29" s="10" t="s">
        <v>365</v>
      </c>
      <c r="F29" s="10">
        <v>12</v>
      </c>
      <c r="G29" s="10">
        <v>1709.52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133.53</v>
      </c>
      <c r="R29" s="10">
        <v>135.22</v>
      </c>
      <c r="S29" s="10">
        <v>145.71</v>
      </c>
      <c r="T29" s="10">
        <v>143.93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137.38999999999999</v>
      </c>
      <c r="AH29" s="10">
        <v>1013.74</v>
      </c>
      <c r="AI29" s="10">
        <v>7</v>
      </c>
      <c r="AJ29" s="10">
        <v>144.82</v>
      </c>
      <c r="AK29">
        <v>1709.52</v>
      </c>
      <c r="AL29">
        <v>23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x14ac:dyDescent="0.25">
      <c r="A30" s="10" t="s">
        <v>391</v>
      </c>
      <c r="B30" s="10">
        <v>24</v>
      </c>
      <c r="C30" s="10" t="s">
        <v>469</v>
      </c>
      <c r="D30" s="10" t="s">
        <v>137</v>
      </c>
      <c r="E30" s="10" t="s">
        <v>379</v>
      </c>
      <c r="F30" s="10">
        <v>14</v>
      </c>
      <c r="G30" s="10">
        <v>1703.18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122.57</v>
      </c>
      <c r="Q30" s="10">
        <v>96.43</v>
      </c>
      <c r="R30" s="10">
        <v>126.29</v>
      </c>
      <c r="S30" s="10">
        <v>118.6</v>
      </c>
      <c r="T30" s="10">
        <v>0</v>
      </c>
      <c r="U30" s="10">
        <v>128</v>
      </c>
      <c r="V30" s="10">
        <v>127.36</v>
      </c>
      <c r="W30" s="10">
        <v>130.12</v>
      </c>
      <c r="X30" s="10">
        <v>0</v>
      </c>
      <c r="Y30" s="10">
        <v>119.15</v>
      </c>
      <c r="Z30" s="10">
        <v>95</v>
      </c>
      <c r="AA30" s="10">
        <v>130.54</v>
      </c>
      <c r="AB30" s="10">
        <v>124.24</v>
      </c>
      <c r="AC30" s="10">
        <v>130.30000000000001</v>
      </c>
      <c r="AD30" s="10">
        <v>126.18</v>
      </c>
      <c r="AE30" s="10">
        <v>0</v>
      </c>
      <c r="AF30" s="10">
        <v>0</v>
      </c>
      <c r="AG30" s="10">
        <v>128.4</v>
      </c>
      <c r="AH30" s="10">
        <v>0</v>
      </c>
      <c r="AI30" s="10">
        <v>0</v>
      </c>
      <c r="AJ30" s="10">
        <v>130.41999999999999</v>
      </c>
      <c r="AK30">
        <v>1703.18</v>
      </c>
      <c r="AL30">
        <v>24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x14ac:dyDescent="0.25">
      <c r="A31" s="10" t="s">
        <v>391</v>
      </c>
      <c r="B31" s="10">
        <v>25</v>
      </c>
      <c r="C31" s="10" t="s">
        <v>95</v>
      </c>
      <c r="D31" s="10" t="s">
        <v>96</v>
      </c>
      <c r="E31" s="10" t="s">
        <v>390</v>
      </c>
      <c r="F31" s="10">
        <v>14</v>
      </c>
      <c r="G31" s="10">
        <v>1689.84</v>
      </c>
      <c r="H31" s="10">
        <v>117.9</v>
      </c>
      <c r="I31" s="10">
        <v>125.5</v>
      </c>
      <c r="J31" s="10">
        <v>0</v>
      </c>
      <c r="K31" s="10">
        <v>0</v>
      </c>
      <c r="L31" s="10">
        <v>0</v>
      </c>
      <c r="M31" s="10">
        <v>0</v>
      </c>
      <c r="N31" s="10">
        <v>127.24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117.27</v>
      </c>
      <c r="V31" s="10">
        <v>120.23</v>
      </c>
      <c r="W31" s="10">
        <v>118.49</v>
      </c>
      <c r="X31" s="10">
        <v>0</v>
      </c>
      <c r="Y31" s="10">
        <v>0</v>
      </c>
      <c r="Z31" s="10">
        <v>119.17</v>
      </c>
      <c r="AA31" s="10">
        <v>118.75</v>
      </c>
      <c r="AB31" s="10">
        <v>118.83</v>
      </c>
      <c r="AC31" s="10">
        <v>120.33</v>
      </c>
      <c r="AD31" s="10">
        <v>119.72</v>
      </c>
      <c r="AE31" s="10">
        <v>121.92</v>
      </c>
      <c r="AF31" s="10">
        <v>129.13999999999999</v>
      </c>
      <c r="AG31" s="10">
        <v>115.35</v>
      </c>
      <c r="AH31" s="10">
        <v>0</v>
      </c>
      <c r="AI31" s="10">
        <v>0</v>
      </c>
      <c r="AJ31" s="10">
        <v>128.19</v>
      </c>
      <c r="AK31">
        <v>1689.84</v>
      </c>
      <c r="AL31">
        <v>25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x14ac:dyDescent="0.25">
      <c r="A32" s="10" t="s">
        <v>391</v>
      </c>
      <c r="B32" s="10">
        <v>26</v>
      </c>
      <c r="C32" s="10" t="s">
        <v>311</v>
      </c>
      <c r="D32" s="10" t="s">
        <v>234</v>
      </c>
      <c r="E32" s="10" t="s">
        <v>358</v>
      </c>
      <c r="F32" s="10">
        <v>13</v>
      </c>
      <c r="G32" s="10">
        <v>1679.97</v>
      </c>
      <c r="H32" s="10">
        <v>132.25</v>
      </c>
      <c r="I32" s="10">
        <v>135.32</v>
      </c>
      <c r="J32" s="10">
        <v>129.94</v>
      </c>
      <c r="K32" s="10">
        <v>0</v>
      </c>
      <c r="L32" s="10">
        <v>137.04</v>
      </c>
      <c r="M32" s="10">
        <v>135.04</v>
      </c>
      <c r="N32" s="10">
        <v>131.66999999999999</v>
      </c>
      <c r="O32" s="10">
        <v>133.79</v>
      </c>
      <c r="P32" s="10">
        <v>0</v>
      </c>
      <c r="Q32" s="10">
        <v>132.28</v>
      </c>
      <c r="R32" s="10">
        <v>0</v>
      </c>
      <c r="S32" s="10">
        <v>73.53</v>
      </c>
      <c r="T32" s="10">
        <v>0</v>
      </c>
      <c r="U32" s="10">
        <v>133.33000000000001</v>
      </c>
      <c r="V32" s="10">
        <v>0</v>
      </c>
      <c r="W32" s="10">
        <v>134.37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135.22999999999999</v>
      </c>
      <c r="AE32" s="10">
        <v>0</v>
      </c>
      <c r="AF32" s="10">
        <v>0</v>
      </c>
      <c r="AG32" s="10">
        <v>0</v>
      </c>
      <c r="AH32" s="10">
        <v>136.18</v>
      </c>
      <c r="AI32" s="10">
        <v>1</v>
      </c>
      <c r="AJ32" s="10">
        <v>136.18</v>
      </c>
      <c r="AK32">
        <v>1679.97</v>
      </c>
      <c r="AL32">
        <v>26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</row>
    <row r="33" spans="1:91" x14ac:dyDescent="0.25">
      <c r="A33" s="10" t="s">
        <v>391</v>
      </c>
      <c r="B33" s="10">
        <v>27</v>
      </c>
      <c r="C33" s="10" t="s">
        <v>44</v>
      </c>
      <c r="D33" s="10" t="s">
        <v>413</v>
      </c>
      <c r="E33" s="10" t="s">
        <v>358</v>
      </c>
      <c r="F33" s="10">
        <v>12</v>
      </c>
      <c r="G33" s="10">
        <v>1659.41</v>
      </c>
      <c r="H33" s="10">
        <v>141.11000000000001</v>
      </c>
      <c r="I33" s="10">
        <v>143.34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132.16999999999999</v>
      </c>
      <c r="P33" s="10">
        <v>140.07</v>
      </c>
      <c r="Q33" s="10">
        <v>0</v>
      </c>
      <c r="R33" s="10">
        <v>136.22</v>
      </c>
      <c r="S33" s="10">
        <v>130.97999999999999</v>
      </c>
      <c r="T33" s="10">
        <v>0</v>
      </c>
      <c r="U33" s="10">
        <v>0</v>
      </c>
      <c r="V33" s="10">
        <v>0</v>
      </c>
      <c r="W33" s="10">
        <v>0</v>
      </c>
      <c r="X33" s="10">
        <v>130.94999999999999</v>
      </c>
      <c r="Y33" s="10">
        <v>129.18</v>
      </c>
      <c r="Z33" s="10">
        <v>145.32</v>
      </c>
      <c r="AA33" s="10">
        <v>0</v>
      </c>
      <c r="AB33" s="10">
        <v>0</v>
      </c>
      <c r="AC33" s="10">
        <v>0</v>
      </c>
      <c r="AD33" s="10">
        <v>0</v>
      </c>
      <c r="AE33" s="10">
        <v>144.63</v>
      </c>
      <c r="AF33" s="10">
        <v>140.46</v>
      </c>
      <c r="AG33" s="10">
        <v>0</v>
      </c>
      <c r="AH33" s="10">
        <v>144.97999999999999</v>
      </c>
      <c r="AI33" s="10">
        <v>1</v>
      </c>
      <c r="AJ33" s="10">
        <v>144.97999999999999</v>
      </c>
      <c r="AK33">
        <v>1659.41</v>
      </c>
      <c r="AL33">
        <v>27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x14ac:dyDescent="0.25">
      <c r="A34" s="10" t="s">
        <v>392</v>
      </c>
      <c r="B34" s="10">
        <v>28</v>
      </c>
      <c r="C34" s="10" t="s">
        <v>118</v>
      </c>
      <c r="D34" s="10" t="s">
        <v>119</v>
      </c>
      <c r="E34" s="10" t="s">
        <v>366</v>
      </c>
      <c r="F34" s="10">
        <v>14</v>
      </c>
      <c r="G34" s="10">
        <v>1646.91</v>
      </c>
      <c r="H34" s="10">
        <v>114.01</v>
      </c>
      <c r="I34" s="10">
        <v>121.92</v>
      </c>
      <c r="J34" s="10">
        <v>115.91</v>
      </c>
      <c r="K34" s="10">
        <v>0</v>
      </c>
      <c r="L34" s="10">
        <v>117.68</v>
      </c>
      <c r="M34" s="10">
        <v>117.27</v>
      </c>
      <c r="N34" s="10">
        <v>0</v>
      </c>
      <c r="O34" s="10">
        <v>128.29</v>
      </c>
      <c r="P34" s="10">
        <v>117.48</v>
      </c>
      <c r="Q34" s="10">
        <v>0</v>
      </c>
      <c r="R34" s="10">
        <v>114.18</v>
      </c>
      <c r="S34" s="10">
        <v>0</v>
      </c>
      <c r="T34" s="10">
        <v>0</v>
      </c>
      <c r="U34" s="10">
        <v>113.26</v>
      </c>
      <c r="V34" s="10">
        <v>0</v>
      </c>
      <c r="W34" s="10">
        <v>122.21</v>
      </c>
      <c r="X34" s="10">
        <v>0</v>
      </c>
      <c r="Y34" s="10">
        <v>116.53</v>
      </c>
      <c r="Z34" s="10">
        <v>117.48</v>
      </c>
      <c r="AA34" s="10">
        <v>0</v>
      </c>
      <c r="AB34" s="10">
        <v>119.81</v>
      </c>
      <c r="AC34" s="10">
        <v>0</v>
      </c>
      <c r="AD34" s="10">
        <v>110.88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125.25</v>
      </c>
      <c r="AK34">
        <v>1646.91</v>
      </c>
      <c r="AL34">
        <v>28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x14ac:dyDescent="0.25">
      <c r="A35" s="10" t="s">
        <v>391</v>
      </c>
      <c r="B35" s="10">
        <v>29</v>
      </c>
      <c r="C35" s="10" t="s">
        <v>33</v>
      </c>
      <c r="D35" s="10" t="s">
        <v>34</v>
      </c>
      <c r="E35" s="10" t="s">
        <v>357</v>
      </c>
      <c r="F35" s="10">
        <v>12</v>
      </c>
      <c r="G35" s="10">
        <v>1636.17</v>
      </c>
      <c r="H35" s="10">
        <v>146.81</v>
      </c>
      <c r="I35" s="10">
        <v>146.91</v>
      </c>
      <c r="J35" s="10">
        <v>144.4</v>
      </c>
      <c r="K35" s="10">
        <v>0</v>
      </c>
      <c r="L35" s="10">
        <v>148.56</v>
      </c>
      <c r="M35" s="10">
        <v>134.62</v>
      </c>
      <c r="N35" s="10">
        <v>0</v>
      </c>
      <c r="O35" s="10">
        <v>145.78</v>
      </c>
      <c r="P35" s="10">
        <v>0</v>
      </c>
      <c r="Q35" s="10">
        <v>143.71</v>
      </c>
      <c r="R35" s="10">
        <v>0</v>
      </c>
      <c r="S35" s="10">
        <v>0</v>
      </c>
      <c r="T35" s="10">
        <v>135.13999999999999</v>
      </c>
      <c r="U35" s="10">
        <v>135.93</v>
      </c>
      <c r="V35" s="10">
        <v>0</v>
      </c>
      <c r="W35" s="10">
        <v>71.88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146.61000000000001</v>
      </c>
      <c r="AE35" s="10">
        <v>0</v>
      </c>
      <c r="AF35" s="10">
        <v>135.82</v>
      </c>
      <c r="AG35" s="10">
        <v>0</v>
      </c>
      <c r="AH35" s="10">
        <v>0</v>
      </c>
      <c r="AI35" s="10">
        <v>0</v>
      </c>
      <c r="AJ35" s="10">
        <v>147.74</v>
      </c>
      <c r="AK35">
        <v>1636.17</v>
      </c>
      <c r="AL35">
        <v>29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x14ac:dyDescent="0.25">
      <c r="A36" s="10" t="s">
        <v>392</v>
      </c>
      <c r="B36" s="10">
        <v>30</v>
      </c>
      <c r="C36" s="10" t="s">
        <v>100</v>
      </c>
      <c r="D36" s="10" t="s">
        <v>101</v>
      </c>
      <c r="E36" s="10" t="s">
        <v>358</v>
      </c>
      <c r="F36" s="10">
        <v>13</v>
      </c>
      <c r="G36" s="10">
        <v>1632.52</v>
      </c>
      <c r="H36" s="10">
        <v>126.48</v>
      </c>
      <c r="I36" s="10">
        <v>0</v>
      </c>
      <c r="J36" s="10">
        <v>118.83</v>
      </c>
      <c r="K36" s="10">
        <v>0</v>
      </c>
      <c r="L36" s="10">
        <v>0</v>
      </c>
      <c r="M36" s="10">
        <v>0</v>
      </c>
      <c r="N36" s="10">
        <v>124.98</v>
      </c>
      <c r="O36" s="10">
        <v>126.42</v>
      </c>
      <c r="P36" s="10">
        <v>122.42</v>
      </c>
      <c r="Q36" s="10">
        <v>0</v>
      </c>
      <c r="R36" s="10">
        <v>123.66</v>
      </c>
      <c r="S36" s="10">
        <v>119.54</v>
      </c>
      <c r="T36" s="10">
        <v>0</v>
      </c>
      <c r="U36" s="10">
        <v>124.73</v>
      </c>
      <c r="V36" s="10">
        <v>135.54</v>
      </c>
      <c r="W36" s="10">
        <v>0</v>
      </c>
      <c r="X36" s="10">
        <v>0</v>
      </c>
      <c r="Y36" s="10">
        <v>123.67</v>
      </c>
      <c r="Z36" s="10">
        <v>131.4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121.38</v>
      </c>
      <c r="AG36" s="10">
        <v>0</v>
      </c>
      <c r="AH36" s="10">
        <v>133.47</v>
      </c>
      <c r="AI36" s="10">
        <v>1</v>
      </c>
      <c r="AJ36" s="10">
        <v>133.47</v>
      </c>
      <c r="AK36">
        <v>1632.52</v>
      </c>
      <c r="AL36">
        <v>30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x14ac:dyDescent="0.25">
      <c r="A37" s="10" t="s">
        <v>391</v>
      </c>
      <c r="B37" s="10">
        <v>31</v>
      </c>
      <c r="C37" s="10" t="s">
        <v>82</v>
      </c>
      <c r="D37" s="10" t="s">
        <v>167</v>
      </c>
      <c r="E37" s="10" t="s">
        <v>417</v>
      </c>
      <c r="F37" s="10">
        <v>12</v>
      </c>
      <c r="G37" s="10">
        <v>1598.58</v>
      </c>
      <c r="H37" s="10">
        <v>0</v>
      </c>
      <c r="I37" s="10">
        <v>132.53</v>
      </c>
      <c r="J37" s="10">
        <v>0</v>
      </c>
      <c r="K37" s="10">
        <v>0</v>
      </c>
      <c r="L37" s="10">
        <v>134.04</v>
      </c>
      <c r="M37" s="10">
        <v>0</v>
      </c>
      <c r="N37" s="10">
        <v>0</v>
      </c>
      <c r="O37" s="10">
        <v>0</v>
      </c>
      <c r="P37" s="10">
        <v>0</v>
      </c>
      <c r="Q37" s="10">
        <v>134.19999999999999</v>
      </c>
      <c r="R37" s="10">
        <v>133.74</v>
      </c>
      <c r="S37" s="10">
        <v>131.44999999999999</v>
      </c>
      <c r="T37" s="10">
        <v>133.99</v>
      </c>
      <c r="U37" s="10">
        <v>132.5</v>
      </c>
      <c r="V37" s="10">
        <v>132.28</v>
      </c>
      <c r="W37" s="10">
        <v>0</v>
      </c>
      <c r="X37" s="10">
        <v>0</v>
      </c>
      <c r="Y37" s="10">
        <v>0</v>
      </c>
      <c r="Z37" s="10">
        <v>133.69</v>
      </c>
      <c r="AA37" s="10">
        <v>133.71</v>
      </c>
      <c r="AB37" s="10">
        <v>131.28</v>
      </c>
      <c r="AC37" s="10">
        <v>135.16999999999999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134.69</v>
      </c>
      <c r="AK37">
        <v>1598.58</v>
      </c>
      <c r="AL37">
        <v>31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x14ac:dyDescent="0.25">
      <c r="A38" s="10" t="s">
        <v>392</v>
      </c>
      <c r="B38" s="10">
        <v>32</v>
      </c>
      <c r="C38" s="10" t="s">
        <v>718</v>
      </c>
      <c r="D38" s="10" t="s">
        <v>537</v>
      </c>
      <c r="F38" s="10">
        <v>12</v>
      </c>
      <c r="G38" s="10">
        <v>1583.55</v>
      </c>
      <c r="H38" s="10">
        <v>0</v>
      </c>
      <c r="I38" s="10">
        <v>0</v>
      </c>
      <c r="J38" s="10">
        <v>131.49</v>
      </c>
      <c r="K38" s="10">
        <v>0</v>
      </c>
      <c r="L38" s="10">
        <v>0</v>
      </c>
      <c r="M38" s="10">
        <v>130.41</v>
      </c>
      <c r="N38" s="10">
        <v>132.34</v>
      </c>
      <c r="O38" s="10">
        <v>0</v>
      </c>
      <c r="P38" s="10">
        <v>0</v>
      </c>
      <c r="Q38" s="10">
        <v>134.21</v>
      </c>
      <c r="R38" s="10">
        <v>126.75</v>
      </c>
      <c r="S38" s="10">
        <v>131.66999999999999</v>
      </c>
      <c r="T38" s="10">
        <v>131.30000000000001</v>
      </c>
      <c r="U38" s="10">
        <v>130.09</v>
      </c>
      <c r="V38" s="10">
        <v>133.44999999999999</v>
      </c>
      <c r="W38" s="10">
        <v>142.57</v>
      </c>
      <c r="X38" s="10">
        <v>0</v>
      </c>
      <c r="Y38" s="10">
        <v>129.13</v>
      </c>
      <c r="Z38" s="10">
        <v>0</v>
      </c>
      <c r="AA38" s="10">
        <v>0</v>
      </c>
      <c r="AB38" s="10">
        <v>130.13999999999999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138.38999999999999</v>
      </c>
      <c r="AK38">
        <v>1583.55</v>
      </c>
      <c r="AL38">
        <v>32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91" x14ac:dyDescent="0.25">
      <c r="A39" s="10" t="s">
        <v>391</v>
      </c>
      <c r="B39" s="10">
        <v>33</v>
      </c>
      <c r="C39" s="10" t="s">
        <v>175</v>
      </c>
      <c r="D39" s="10" t="s">
        <v>176</v>
      </c>
      <c r="E39" s="10" t="s">
        <v>367</v>
      </c>
      <c r="F39" s="10">
        <v>12</v>
      </c>
      <c r="G39" s="10">
        <v>1578.74</v>
      </c>
      <c r="H39" s="10">
        <v>0</v>
      </c>
      <c r="I39" s="10">
        <v>129.13</v>
      </c>
      <c r="J39" s="10">
        <v>133.22999999999999</v>
      </c>
      <c r="K39" s="10">
        <v>132.63</v>
      </c>
      <c r="L39" s="10">
        <v>0</v>
      </c>
      <c r="M39" s="10">
        <v>128.31</v>
      </c>
      <c r="N39" s="10">
        <v>132.24</v>
      </c>
      <c r="O39" s="10">
        <v>0</v>
      </c>
      <c r="P39" s="10">
        <v>0</v>
      </c>
      <c r="Q39" s="10">
        <v>133.83000000000001</v>
      </c>
      <c r="R39" s="10">
        <v>0</v>
      </c>
      <c r="S39" s="10">
        <v>0</v>
      </c>
      <c r="T39" s="10">
        <v>133.9</v>
      </c>
      <c r="U39" s="10">
        <v>0</v>
      </c>
      <c r="V39" s="10">
        <v>0</v>
      </c>
      <c r="W39" s="10">
        <v>133.41</v>
      </c>
      <c r="X39" s="10">
        <v>0</v>
      </c>
      <c r="Y39" s="10">
        <v>0</v>
      </c>
      <c r="Z39" s="10">
        <v>131.09</v>
      </c>
      <c r="AA39" s="10">
        <v>0</v>
      </c>
      <c r="AB39" s="10">
        <v>128.76</v>
      </c>
      <c r="AC39" s="10">
        <v>0</v>
      </c>
      <c r="AD39" s="10">
        <v>128.72999999999999</v>
      </c>
      <c r="AE39" s="10">
        <v>0</v>
      </c>
      <c r="AF39" s="10">
        <v>0</v>
      </c>
      <c r="AG39" s="10">
        <v>133.47999999999999</v>
      </c>
      <c r="AH39" s="10">
        <v>0</v>
      </c>
      <c r="AI39" s="10">
        <v>0</v>
      </c>
      <c r="AJ39" s="10">
        <v>133.87</v>
      </c>
      <c r="AK39">
        <v>1578.74</v>
      </c>
      <c r="AL39">
        <v>33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</row>
    <row r="40" spans="1:91" x14ac:dyDescent="0.25">
      <c r="A40" s="10" t="s">
        <v>391</v>
      </c>
      <c r="B40" s="10">
        <v>34</v>
      </c>
      <c r="C40" s="10" t="s">
        <v>66</v>
      </c>
      <c r="D40" s="10" t="s">
        <v>67</v>
      </c>
      <c r="E40" s="10" t="s">
        <v>358</v>
      </c>
      <c r="F40" s="10">
        <v>13</v>
      </c>
      <c r="G40" s="10">
        <v>1558.64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121.68</v>
      </c>
      <c r="O40" s="10">
        <v>0</v>
      </c>
      <c r="P40" s="10">
        <v>119.97</v>
      </c>
      <c r="Q40" s="10">
        <v>121.27</v>
      </c>
      <c r="R40" s="10">
        <v>121.27</v>
      </c>
      <c r="S40" s="10">
        <v>0</v>
      </c>
      <c r="T40" s="10">
        <v>0</v>
      </c>
      <c r="U40" s="10">
        <v>120.44</v>
      </c>
      <c r="V40" s="10">
        <v>0</v>
      </c>
      <c r="W40" s="10">
        <v>120.49</v>
      </c>
      <c r="X40" s="10">
        <v>0</v>
      </c>
      <c r="Y40" s="10">
        <v>0</v>
      </c>
      <c r="Z40" s="10">
        <v>121.34</v>
      </c>
      <c r="AA40" s="10">
        <v>121.02</v>
      </c>
      <c r="AB40" s="10">
        <v>0</v>
      </c>
      <c r="AC40" s="10">
        <v>120.82</v>
      </c>
      <c r="AD40" s="10">
        <v>121.88</v>
      </c>
      <c r="AE40" s="10">
        <v>90</v>
      </c>
      <c r="AF40" s="10">
        <v>135.16</v>
      </c>
      <c r="AG40" s="10">
        <v>123.3</v>
      </c>
      <c r="AH40" s="10">
        <v>0</v>
      </c>
      <c r="AI40" s="10">
        <v>0</v>
      </c>
      <c r="AJ40" s="10">
        <v>129.22999999999999</v>
      </c>
      <c r="AK40">
        <v>1558.64</v>
      </c>
      <c r="AL40">
        <v>34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x14ac:dyDescent="0.25">
      <c r="A41" s="10" t="s">
        <v>391</v>
      </c>
      <c r="B41" s="10">
        <v>35</v>
      </c>
      <c r="C41" s="10" t="s">
        <v>37</v>
      </c>
      <c r="D41" s="10" t="s">
        <v>38</v>
      </c>
      <c r="E41" s="10" t="s">
        <v>372</v>
      </c>
      <c r="F41" s="10">
        <v>11</v>
      </c>
      <c r="G41" s="10">
        <v>1556.63</v>
      </c>
      <c r="H41" s="10">
        <v>0</v>
      </c>
      <c r="I41" s="10">
        <v>132.88</v>
      </c>
      <c r="J41" s="10">
        <v>0</v>
      </c>
      <c r="K41" s="10">
        <v>139.57</v>
      </c>
      <c r="L41" s="10">
        <v>0</v>
      </c>
      <c r="M41" s="10">
        <v>143.54</v>
      </c>
      <c r="N41" s="10">
        <v>142.02000000000001</v>
      </c>
      <c r="O41" s="10">
        <v>141.35</v>
      </c>
      <c r="P41" s="10">
        <v>133.11000000000001</v>
      </c>
      <c r="Q41" s="10">
        <v>0</v>
      </c>
      <c r="R41" s="10">
        <v>0</v>
      </c>
      <c r="S41" s="10">
        <v>144.61000000000001</v>
      </c>
      <c r="T41" s="10">
        <v>142.36000000000001</v>
      </c>
      <c r="U41" s="10">
        <v>146.41</v>
      </c>
      <c r="V41" s="10">
        <v>145.33000000000001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145.44999999999999</v>
      </c>
      <c r="AF41" s="10">
        <v>0</v>
      </c>
      <c r="AG41" s="10">
        <v>0</v>
      </c>
      <c r="AH41" s="10">
        <v>0</v>
      </c>
      <c r="AI41" s="10">
        <v>0</v>
      </c>
      <c r="AJ41" s="10">
        <v>145.93</v>
      </c>
      <c r="AK41">
        <v>1556.63</v>
      </c>
      <c r="AL41">
        <v>35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91" x14ac:dyDescent="0.25">
      <c r="A42" s="10" t="s">
        <v>392</v>
      </c>
      <c r="B42" s="10">
        <v>36</v>
      </c>
      <c r="C42" s="10" t="s">
        <v>142</v>
      </c>
      <c r="D42" s="10" t="s">
        <v>143</v>
      </c>
      <c r="E42" s="10" t="s">
        <v>680</v>
      </c>
      <c r="F42" s="10">
        <v>14</v>
      </c>
      <c r="G42" s="10">
        <v>1517.31</v>
      </c>
      <c r="H42" s="10">
        <v>106.65</v>
      </c>
      <c r="I42" s="10">
        <v>109.46</v>
      </c>
      <c r="J42" s="10">
        <v>107.98</v>
      </c>
      <c r="K42" s="10">
        <v>0</v>
      </c>
      <c r="L42" s="10">
        <v>0</v>
      </c>
      <c r="M42" s="10">
        <v>0</v>
      </c>
      <c r="N42" s="10">
        <v>103.62</v>
      </c>
      <c r="O42" s="10">
        <v>0</v>
      </c>
      <c r="P42" s="10">
        <v>0</v>
      </c>
      <c r="Q42" s="10">
        <v>0</v>
      </c>
      <c r="R42" s="10">
        <v>0</v>
      </c>
      <c r="S42" s="10">
        <v>107.51</v>
      </c>
      <c r="T42" s="10">
        <v>113.33</v>
      </c>
      <c r="U42" s="10">
        <v>107.29</v>
      </c>
      <c r="V42" s="10">
        <v>112.4</v>
      </c>
      <c r="W42" s="10">
        <v>102.86</v>
      </c>
      <c r="X42" s="10">
        <v>0</v>
      </c>
      <c r="Y42" s="10">
        <v>103.75</v>
      </c>
      <c r="Z42" s="10">
        <v>0</v>
      </c>
      <c r="AA42" s="10">
        <v>107.76</v>
      </c>
      <c r="AB42" s="10">
        <v>0</v>
      </c>
      <c r="AC42" s="10">
        <v>0</v>
      </c>
      <c r="AD42" s="10">
        <v>108.64</v>
      </c>
      <c r="AE42" s="10">
        <v>0</v>
      </c>
      <c r="AF42" s="10">
        <v>111.39</v>
      </c>
      <c r="AG42" s="10">
        <v>114.67</v>
      </c>
      <c r="AH42" s="10">
        <v>0</v>
      </c>
      <c r="AI42" s="10">
        <v>0</v>
      </c>
      <c r="AJ42" s="10">
        <v>114</v>
      </c>
      <c r="AK42">
        <v>1517.31</v>
      </c>
      <c r="AL42">
        <v>36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1:91" x14ac:dyDescent="0.25">
      <c r="A43" s="10" t="s">
        <v>391</v>
      </c>
      <c r="B43" s="10">
        <v>37</v>
      </c>
      <c r="C43" s="10" t="s">
        <v>656</v>
      </c>
      <c r="D43" s="10" t="s">
        <v>56</v>
      </c>
      <c r="E43" s="10" t="s">
        <v>360</v>
      </c>
      <c r="F43" s="10">
        <v>12</v>
      </c>
      <c r="G43" s="10">
        <v>1510.51</v>
      </c>
      <c r="H43" s="10">
        <v>0</v>
      </c>
      <c r="I43" s="10">
        <v>0</v>
      </c>
      <c r="J43" s="10">
        <v>0</v>
      </c>
      <c r="K43" s="10">
        <v>135.88999999999999</v>
      </c>
      <c r="L43" s="10">
        <v>0</v>
      </c>
      <c r="M43" s="10">
        <v>0</v>
      </c>
      <c r="N43" s="10">
        <v>129.81</v>
      </c>
      <c r="O43" s="10">
        <v>133.1</v>
      </c>
      <c r="P43" s="10">
        <v>128.41</v>
      </c>
      <c r="Q43" s="10">
        <v>129.36000000000001</v>
      </c>
      <c r="R43" s="10">
        <v>0</v>
      </c>
      <c r="S43" s="10">
        <v>0</v>
      </c>
      <c r="T43" s="10">
        <v>0</v>
      </c>
      <c r="U43" s="10">
        <v>141.08000000000001</v>
      </c>
      <c r="V43" s="10">
        <v>0</v>
      </c>
      <c r="W43" s="10">
        <v>0</v>
      </c>
      <c r="X43" s="10">
        <v>0</v>
      </c>
      <c r="Y43" s="10">
        <v>122.69</v>
      </c>
      <c r="Z43" s="10">
        <v>0</v>
      </c>
      <c r="AA43" s="10">
        <v>0</v>
      </c>
      <c r="AB43" s="10">
        <v>131.25</v>
      </c>
      <c r="AC43" s="10">
        <v>97.22</v>
      </c>
      <c r="AD43" s="10">
        <v>138.21</v>
      </c>
      <c r="AE43" s="10">
        <v>97.06</v>
      </c>
      <c r="AF43" s="10">
        <v>0</v>
      </c>
      <c r="AG43" s="10">
        <v>126.43</v>
      </c>
      <c r="AH43" s="10">
        <v>0</v>
      </c>
      <c r="AI43" s="10">
        <v>0</v>
      </c>
      <c r="AJ43" s="10">
        <v>139.65</v>
      </c>
      <c r="AK43">
        <v>1510.51</v>
      </c>
      <c r="AL43">
        <v>37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x14ac:dyDescent="0.25">
      <c r="A44" s="10" t="s">
        <v>391</v>
      </c>
      <c r="B44" s="10">
        <v>38</v>
      </c>
      <c r="C44" s="10" t="s">
        <v>63</v>
      </c>
      <c r="D44" s="10" t="s">
        <v>494</v>
      </c>
      <c r="E44" s="10" t="s">
        <v>367</v>
      </c>
      <c r="F44" s="10">
        <v>11</v>
      </c>
      <c r="G44" s="10">
        <v>1461.84</v>
      </c>
      <c r="H44" s="10">
        <v>120.59</v>
      </c>
      <c r="I44" s="10">
        <v>134.21</v>
      </c>
      <c r="J44" s="10">
        <v>0</v>
      </c>
      <c r="K44" s="10">
        <v>134.96</v>
      </c>
      <c r="L44" s="10">
        <v>0</v>
      </c>
      <c r="M44" s="10">
        <v>134.59</v>
      </c>
      <c r="N44" s="10">
        <v>133.88</v>
      </c>
      <c r="O44" s="10">
        <v>0</v>
      </c>
      <c r="P44" s="10">
        <v>0</v>
      </c>
      <c r="Q44" s="10">
        <v>137.18</v>
      </c>
      <c r="R44" s="10">
        <v>135.01</v>
      </c>
      <c r="S44" s="10">
        <v>131.66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134.12</v>
      </c>
      <c r="AB44" s="10">
        <v>132.28</v>
      </c>
      <c r="AC44" s="10">
        <v>0</v>
      </c>
      <c r="AD44" s="10">
        <v>0</v>
      </c>
      <c r="AE44" s="10">
        <v>0</v>
      </c>
      <c r="AF44" s="10">
        <v>0</v>
      </c>
      <c r="AG44" s="10">
        <v>133.36000000000001</v>
      </c>
      <c r="AH44" s="10">
        <v>0</v>
      </c>
      <c r="AI44" s="10">
        <v>0</v>
      </c>
      <c r="AJ44" s="10">
        <v>136.1</v>
      </c>
      <c r="AK44">
        <v>1461.84</v>
      </c>
      <c r="AL44">
        <v>38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</row>
    <row r="45" spans="1:91" x14ac:dyDescent="0.25">
      <c r="A45" s="10" t="s">
        <v>391</v>
      </c>
      <c r="B45" s="10">
        <v>39</v>
      </c>
      <c r="C45" s="10" t="s">
        <v>154</v>
      </c>
      <c r="D45" s="10" t="s">
        <v>25</v>
      </c>
      <c r="E45" s="10" t="s">
        <v>358</v>
      </c>
      <c r="F45" s="10">
        <v>12</v>
      </c>
      <c r="G45" s="10">
        <v>1460</v>
      </c>
      <c r="H45" s="10">
        <v>0</v>
      </c>
      <c r="I45" s="10">
        <v>0</v>
      </c>
      <c r="J45" s="10">
        <v>0</v>
      </c>
      <c r="K45" s="10">
        <v>131.47</v>
      </c>
      <c r="L45" s="10">
        <v>0</v>
      </c>
      <c r="M45" s="10">
        <v>0</v>
      </c>
      <c r="N45" s="10">
        <v>126.49</v>
      </c>
      <c r="O45" s="10">
        <v>0</v>
      </c>
      <c r="P45" s="10">
        <v>0</v>
      </c>
      <c r="Q45" s="10">
        <v>131.11000000000001</v>
      </c>
      <c r="R45" s="10">
        <v>58.33</v>
      </c>
      <c r="S45" s="10">
        <v>96.15</v>
      </c>
      <c r="T45" s="10">
        <v>0</v>
      </c>
      <c r="U45" s="10">
        <v>140.74</v>
      </c>
      <c r="V45" s="10">
        <v>142.72</v>
      </c>
      <c r="W45" s="10">
        <v>132.47</v>
      </c>
      <c r="X45" s="10">
        <v>0</v>
      </c>
      <c r="Y45" s="10">
        <v>0</v>
      </c>
      <c r="Z45" s="10">
        <v>129.53</v>
      </c>
      <c r="AA45" s="10">
        <v>97.22</v>
      </c>
      <c r="AB45" s="10">
        <v>135.36000000000001</v>
      </c>
      <c r="AC45" s="10">
        <v>138.41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141.72999999999999</v>
      </c>
      <c r="AK45">
        <v>1460</v>
      </c>
      <c r="AL45">
        <v>39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x14ac:dyDescent="0.25">
      <c r="A46" s="10" t="s">
        <v>391</v>
      </c>
      <c r="B46" s="10">
        <v>40</v>
      </c>
      <c r="C46" s="10" t="s">
        <v>73</v>
      </c>
      <c r="D46" s="10" t="s">
        <v>137</v>
      </c>
      <c r="E46" s="10" t="s">
        <v>381</v>
      </c>
      <c r="F46" s="10">
        <v>13</v>
      </c>
      <c r="G46" s="10">
        <v>1456.72</v>
      </c>
      <c r="H46" s="10">
        <v>107.25</v>
      </c>
      <c r="I46" s="10">
        <v>112.86</v>
      </c>
      <c r="J46" s="10">
        <v>0</v>
      </c>
      <c r="K46" s="10">
        <v>0</v>
      </c>
      <c r="L46" s="10">
        <v>0</v>
      </c>
      <c r="M46" s="10">
        <v>0</v>
      </c>
      <c r="N46" s="10">
        <v>113.15</v>
      </c>
      <c r="O46" s="10">
        <v>112.05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107.14</v>
      </c>
      <c r="V46" s="10">
        <v>0</v>
      </c>
      <c r="W46" s="10">
        <v>0</v>
      </c>
      <c r="X46" s="10">
        <v>0</v>
      </c>
      <c r="Y46" s="10">
        <v>112.63</v>
      </c>
      <c r="Z46" s="10">
        <v>111.54</v>
      </c>
      <c r="AA46" s="10">
        <v>111.81</v>
      </c>
      <c r="AB46" s="10">
        <v>113</v>
      </c>
      <c r="AC46" s="10">
        <v>0</v>
      </c>
      <c r="AD46" s="10">
        <v>109.79</v>
      </c>
      <c r="AE46" s="10">
        <v>117.14</v>
      </c>
      <c r="AF46" s="10">
        <v>114.59</v>
      </c>
      <c r="AG46" s="10">
        <v>113.77</v>
      </c>
      <c r="AH46" s="10">
        <v>0</v>
      </c>
      <c r="AI46" s="10">
        <v>0</v>
      </c>
      <c r="AJ46" s="10">
        <v>115.87</v>
      </c>
      <c r="AK46">
        <v>1456.72</v>
      </c>
      <c r="AL46">
        <v>40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x14ac:dyDescent="0.25">
      <c r="A47" s="10" t="s">
        <v>391</v>
      </c>
      <c r="B47" s="10">
        <v>41</v>
      </c>
      <c r="C47" s="10" t="s">
        <v>132</v>
      </c>
      <c r="D47" s="10" t="s">
        <v>99</v>
      </c>
      <c r="E47" s="10" t="s">
        <v>363</v>
      </c>
      <c r="F47" s="10">
        <v>13</v>
      </c>
      <c r="G47" s="10">
        <v>1455.16</v>
      </c>
      <c r="H47" s="10">
        <v>111.56</v>
      </c>
      <c r="I47" s="10">
        <v>0</v>
      </c>
      <c r="J47" s="10">
        <v>114.3</v>
      </c>
      <c r="K47" s="10">
        <v>0</v>
      </c>
      <c r="L47" s="10">
        <v>106.18</v>
      </c>
      <c r="M47" s="10">
        <v>0</v>
      </c>
      <c r="N47" s="10">
        <v>0</v>
      </c>
      <c r="O47" s="10">
        <v>113.62</v>
      </c>
      <c r="P47" s="10">
        <v>109.29</v>
      </c>
      <c r="Q47" s="10">
        <v>0</v>
      </c>
      <c r="R47" s="10">
        <v>0</v>
      </c>
      <c r="S47" s="10">
        <v>0</v>
      </c>
      <c r="T47" s="10">
        <v>0</v>
      </c>
      <c r="U47" s="10">
        <v>92.86</v>
      </c>
      <c r="V47" s="10">
        <v>0</v>
      </c>
      <c r="W47" s="10">
        <v>111.58</v>
      </c>
      <c r="X47" s="10">
        <v>0</v>
      </c>
      <c r="Y47" s="10">
        <v>0</v>
      </c>
      <c r="Z47" s="10">
        <v>114.72</v>
      </c>
      <c r="AA47" s="10">
        <v>114.25</v>
      </c>
      <c r="AB47" s="10">
        <v>0</v>
      </c>
      <c r="AC47" s="10">
        <v>115.51</v>
      </c>
      <c r="AD47" s="10">
        <v>0</v>
      </c>
      <c r="AE47" s="10">
        <v>116.72</v>
      </c>
      <c r="AF47" s="10">
        <v>118.19</v>
      </c>
      <c r="AG47" s="10">
        <v>116.38</v>
      </c>
      <c r="AH47" s="10">
        <v>0</v>
      </c>
      <c r="AI47" s="10">
        <v>0</v>
      </c>
      <c r="AJ47" s="10">
        <v>117.46</v>
      </c>
      <c r="AK47">
        <v>1455.16</v>
      </c>
      <c r="AL47">
        <v>41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91" x14ac:dyDescent="0.25">
      <c r="A48" s="10" t="s">
        <v>391</v>
      </c>
      <c r="B48" s="10">
        <v>42</v>
      </c>
      <c r="C48" s="10" t="s">
        <v>51</v>
      </c>
      <c r="D48" s="10" t="s">
        <v>52</v>
      </c>
      <c r="E48" s="10" t="s">
        <v>358</v>
      </c>
      <c r="F48" s="10">
        <v>11</v>
      </c>
      <c r="G48" s="10">
        <v>1433.53</v>
      </c>
      <c r="H48" s="10">
        <v>131.03</v>
      </c>
      <c r="I48" s="10">
        <v>0</v>
      </c>
      <c r="J48" s="10">
        <v>0</v>
      </c>
      <c r="K48" s="10">
        <v>0</v>
      </c>
      <c r="L48" s="10">
        <v>128.9</v>
      </c>
      <c r="M48" s="10">
        <v>0</v>
      </c>
      <c r="N48" s="10">
        <v>128.4</v>
      </c>
      <c r="O48" s="10">
        <v>130.97999999999999</v>
      </c>
      <c r="P48" s="10">
        <v>135.86000000000001</v>
      </c>
      <c r="Q48" s="10">
        <v>0</v>
      </c>
      <c r="R48" s="10">
        <v>128.88</v>
      </c>
      <c r="S48" s="10">
        <v>0</v>
      </c>
      <c r="T48" s="10">
        <v>0</v>
      </c>
      <c r="U48" s="10">
        <v>0</v>
      </c>
      <c r="V48" s="10">
        <v>126.01</v>
      </c>
      <c r="W48" s="10">
        <v>0</v>
      </c>
      <c r="X48" s="10">
        <v>0</v>
      </c>
      <c r="Y48" s="10">
        <v>0</v>
      </c>
      <c r="Z48" s="10">
        <v>0</v>
      </c>
      <c r="AA48" s="10">
        <v>131.78</v>
      </c>
      <c r="AB48" s="10">
        <v>127.95</v>
      </c>
      <c r="AC48" s="10">
        <v>0</v>
      </c>
      <c r="AD48" s="10">
        <v>0</v>
      </c>
      <c r="AE48" s="10">
        <v>0</v>
      </c>
      <c r="AF48" s="10">
        <v>0</v>
      </c>
      <c r="AG48" s="10">
        <v>129.91999999999999</v>
      </c>
      <c r="AH48" s="10">
        <v>133.82</v>
      </c>
      <c r="AI48" s="10">
        <v>1</v>
      </c>
      <c r="AJ48" s="10">
        <v>133.82</v>
      </c>
      <c r="AK48">
        <v>1433.53</v>
      </c>
      <c r="AL48">
        <v>42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</row>
    <row r="49" spans="1:91" x14ac:dyDescent="0.25">
      <c r="A49" s="10" t="s">
        <v>391</v>
      </c>
      <c r="B49" s="10">
        <v>43</v>
      </c>
      <c r="C49" s="10" t="s">
        <v>250</v>
      </c>
      <c r="D49" s="10" t="s">
        <v>114</v>
      </c>
      <c r="E49" s="10" t="s">
        <v>358</v>
      </c>
      <c r="F49" s="10">
        <v>12</v>
      </c>
      <c r="G49" s="10">
        <v>1418.47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120.29</v>
      </c>
      <c r="P49" s="10">
        <v>124.94</v>
      </c>
      <c r="Q49" s="10">
        <v>119.02</v>
      </c>
      <c r="R49" s="10">
        <v>124.61</v>
      </c>
      <c r="S49" s="10">
        <v>118.8</v>
      </c>
      <c r="T49" s="10">
        <v>123.74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50</v>
      </c>
      <c r="AA49" s="10">
        <v>129.34</v>
      </c>
      <c r="AB49" s="10">
        <v>127.03</v>
      </c>
      <c r="AC49" s="10">
        <v>0</v>
      </c>
      <c r="AD49" s="10">
        <v>124.33</v>
      </c>
      <c r="AE49" s="10">
        <v>0</v>
      </c>
      <c r="AF49" s="10">
        <v>0</v>
      </c>
      <c r="AG49" s="10">
        <v>0</v>
      </c>
      <c r="AH49" s="10">
        <v>256.37</v>
      </c>
      <c r="AI49" s="10">
        <v>2</v>
      </c>
      <c r="AJ49" s="10">
        <v>128.19</v>
      </c>
      <c r="AK49">
        <v>1418.47</v>
      </c>
      <c r="AL49">
        <v>43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</row>
    <row r="50" spans="1:91" x14ac:dyDescent="0.25">
      <c r="A50" s="10" t="s">
        <v>392</v>
      </c>
      <c r="B50" s="10">
        <v>44</v>
      </c>
      <c r="C50" s="10" t="s">
        <v>116</v>
      </c>
      <c r="D50" s="10" t="s">
        <v>117</v>
      </c>
      <c r="E50" s="10" t="s">
        <v>358</v>
      </c>
      <c r="F50" s="10">
        <v>12</v>
      </c>
      <c r="G50" s="10">
        <v>1417.38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116.54</v>
      </c>
      <c r="Q50" s="10">
        <v>117.22</v>
      </c>
      <c r="R50" s="10">
        <v>115.48</v>
      </c>
      <c r="S50" s="10">
        <v>0</v>
      </c>
      <c r="T50" s="10">
        <v>0</v>
      </c>
      <c r="U50" s="10">
        <v>113.3</v>
      </c>
      <c r="V50" s="10">
        <v>0</v>
      </c>
      <c r="W50" s="10">
        <v>115.98</v>
      </c>
      <c r="X50" s="10">
        <v>0</v>
      </c>
      <c r="Y50" s="10">
        <v>0</v>
      </c>
      <c r="Z50" s="10">
        <v>118.36</v>
      </c>
      <c r="AA50" s="10">
        <v>115.47</v>
      </c>
      <c r="AB50" s="10">
        <v>0</v>
      </c>
      <c r="AC50" s="10">
        <v>116.17</v>
      </c>
      <c r="AD50" s="10">
        <v>115.25</v>
      </c>
      <c r="AE50" s="10">
        <v>132.93</v>
      </c>
      <c r="AF50" s="10">
        <v>122.82</v>
      </c>
      <c r="AG50" s="10">
        <v>117.86</v>
      </c>
      <c r="AH50" s="10">
        <v>0</v>
      </c>
      <c r="AI50" s="10">
        <v>0</v>
      </c>
      <c r="AJ50" s="10">
        <v>127.88</v>
      </c>
      <c r="AK50">
        <v>1417.38</v>
      </c>
      <c r="AL50">
        <v>44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</row>
    <row r="51" spans="1:91" x14ac:dyDescent="0.25">
      <c r="A51" s="10" t="s">
        <v>391</v>
      </c>
      <c r="B51" s="10">
        <v>45</v>
      </c>
      <c r="C51" s="10" t="s">
        <v>466</v>
      </c>
      <c r="D51" s="10" t="s">
        <v>467</v>
      </c>
      <c r="E51" s="10" t="s">
        <v>367</v>
      </c>
      <c r="F51" s="10">
        <v>11</v>
      </c>
      <c r="G51" s="10">
        <v>1415.51</v>
      </c>
      <c r="H51" s="10">
        <v>94.12</v>
      </c>
      <c r="I51" s="10">
        <v>0</v>
      </c>
      <c r="J51" s="10">
        <v>0</v>
      </c>
      <c r="K51" s="10">
        <v>95.83</v>
      </c>
      <c r="L51" s="10">
        <v>0</v>
      </c>
      <c r="M51" s="10">
        <v>0</v>
      </c>
      <c r="N51" s="10">
        <v>0</v>
      </c>
      <c r="O51" s="10">
        <v>140.30000000000001</v>
      </c>
      <c r="P51" s="10">
        <v>0</v>
      </c>
      <c r="Q51" s="10">
        <v>0</v>
      </c>
      <c r="R51" s="10">
        <v>0</v>
      </c>
      <c r="S51" s="10">
        <v>82.35</v>
      </c>
      <c r="T51" s="10">
        <v>145.91999999999999</v>
      </c>
      <c r="U51" s="10">
        <v>0</v>
      </c>
      <c r="V51" s="10">
        <v>138.68</v>
      </c>
      <c r="W51" s="10">
        <v>0</v>
      </c>
      <c r="X51" s="10">
        <v>0</v>
      </c>
      <c r="Y51" s="10">
        <v>131.44999999999999</v>
      </c>
      <c r="Z51" s="10">
        <v>0</v>
      </c>
      <c r="AA51" s="10">
        <v>147.44999999999999</v>
      </c>
      <c r="AB51" s="10">
        <v>0</v>
      </c>
      <c r="AC51" s="10">
        <v>146.16</v>
      </c>
      <c r="AD51" s="10">
        <v>145.86000000000001</v>
      </c>
      <c r="AE51" s="10">
        <v>0</v>
      </c>
      <c r="AF51" s="10">
        <v>0</v>
      </c>
      <c r="AG51" s="10">
        <v>147.38999999999999</v>
      </c>
      <c r="AH51" s="10">
        <v>0</v>
      </c>
      <c r="AI51" s="10">
        <v>0</v>
      </c>
      <c r="AJ51" s="10">
        <v>147.41999999999999</v>
      </c>
      <c r="AK51">
        <v>1415.51</v>
      </c>
      <c r="AL51">
        <v>45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</row>
    <row r="52" spans="1:91" x14ac:dyDescent="0.25">
      <c r="A52" s="10" t="s">
        <v>391</v>
      </c>
      <c r="B52" s="10">
        <v>46</v>
      </c>
      <c r="C52" s="10" t="s">
        <v>82</v>
      </c>
      <c r="D52" s="10" t="s">
        <v>177</v>
      </c>
      <c r="E52" s="10" t="s">
        <v>579</v>
      </c>
      <c r="F52" s="10">
        <v>12</v>
      </c>
      <c r="G52" s="10">
        <v>1408.89</v>
      </c>
      <c r="H52" s="10">
        <v>118.97</v>
      </c>
      <c r="I52" s="10">
        <v>119.84</v>
      </c>
      <c r="J52" s="10">
        <v>127.38</v>
      </c>
      <c r="K52" s="10">
        <v>106</v>
      </c>
      <c r="L52" s="10">
        <v>113.59</v>
      </c>
      <c r="M52" s="10">
        <v>0</v>
      </c>
      <c r="N52" s="10">
        <v>112.25</v>
      </c>
      <c r="O52" s="10">
        <v>116.42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116.03</v>
      </c>
      <c r="V52" s="10">
        <v>0</v>
      </c>
      <c r="W52" s="10">
        <v>118.44</v>
      </c>
      <c r="X52" s="10">
        <v>0</v>
      </c>
      <c r="Y52" s="10">
        <v>111.21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120.62</v>
      </c>
      <c r="AG52" s="10">
        <v>128.13999999999999</v>
      </c>
      <c r="AH52" s="10">
        <v>0</v>
      </c>
      <c r="AI52" s="10">
        <v>0</v>
      </c>
      <c r="AJ52" s="10">
        <v>127.76</v>
      </c>
      <c r="AK52">
        <v>1408.89</v>
      </c>
      <c r="AL52">
        <v>46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</row>
    <row r="53" spans="1:91" x14ac:dyDescent="0.25">
      <c r="A53" s="10" t="s">
        <v>391</v>
      </c>
      <c r="B53" s="10">
        <v>47</v>
      </c>
      <c r="C53" s="10" t="s">
        <v>60</v>
      </c>
      <c r="D53" s="10" t="s">
        <v>61</v>
      </c>
      <c r="E53" s="10" t="s">
        <v>417</v>
      </c>
      <c r="F53" s="10">
        <v>11</v>
      </c>
      <c r="G53" s="10">
        <v>1399.26</v>
      </c>
      <c r="H53" s="10">
        <v>127.29</v>
      </c>
      <c r="I53" s="10">
        <v>122.62</v>
      </c>
      <c r="J53" s="10">
        <v>120.17</v>
      </c>
      <c r="K53" s="10">
        <v>128.52000000000001</v>
      </c>
      <c r="L53" s="10">
        <v>126.6</v>
      </c>
      <c r="M53" s="10">
        <v>122.63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134.66999999999999</v>
      </c>
      <c r="V53" s="10">
        <v>135.56</v>
      </c>
      <c r="W53" s="10">
        <v>128.63</v>
      </c>
      <c r="X53" s="10">
        <v>0</v>
      </c>
      <c r="Y53" s="10">
        <v>0</v>
      </c>
      <c r="Z53" s="10">
        <v>0</v>
      </c>
      <c r="AA53" s="10">
        <v>129.59</v>
      </c>
      <c r="AB53" s="10">
        <v>122.98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135.12</v>
      </c>
      <c r="AK53">
        <v>1399.26</v>
      </c>
      <c r="AL53">
        <v>47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</row>
    <row r="54" spans="1:91" x14ac:dyDescent="0.25">
      <c r="A54" s="10" t="s">
        <v>391</v>
      </c>
      <c r="B54" s="10">
        <v>48</v>
      </c>
      <c r="C54" s="10" t="s">
        <v>249</v>
      </c>
      <c r="D54" s="10" t="s">
        <v>491</v>
      </c>
      <c r="E54" s="10" t="s">
        <v>364</v>
      </c>
      <c r="F54" s="10">
        <v>10</v>
      </c>
      <c r="G54" s="10">
        <v>1393.08</v>
      </c>
      <c r="H54" s="10">
        <v>0</v>
      </c>
      <c r="I54" s="10">
        <v>0</v>
      </c>
      <c r="J54" s="10">
        <v>0</v>
      </c>
      <c r="K54" s="10">
        <v>146.26</v>
      </c>
      <c r="L54" s="10">
        <v>0</v>
      </c>
      <c r="M54" s="10">
        <v>0</v>
      </c>
      <c r="N54" s="10">
        <v>0</v>
      </c>
      <c r="O54" s="10">
        <v>143.74</v>
      </c>
      <c r="P54" s="10">
        <v>146.41999999999999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149.1</v>
      </c>
      <c r="W54" s="10">
        <v>145.46</v>
      </c>
      <c r="X54" s="10">
        <v>0</v>
      </c>
      <c r="Y54" s="10">
        <v>0</v>
      </c>
      <c r="Z54" s="10">
        <v>0</v>
      </c>
      <c r="AA54" s="10">
        <v>147</v>
      </c>
      <c r="AB54" s="10">
        <v>136.19999999999999</v>
      </c>
      <c r="AC54" s="10">
        <v>0</v>
      </c>
      <c r="AD54" s="10">
        <v>134.43</v>
      </c>
      <c r="AE54" s="10">
        <v>0</v>
      </c>
      <c r="AF54" s="10">
        <v>98.15</v>
      </c>
      <c r="AG54" s="10">
        <v>146.32</v>
      </c>
      <c r="AH54" s="10">
        <v>0</v>
      </c>
      <c r="AI54" s="10">
        <v>0</v>
      </c>
      <c r="AJ54" s="10">
        <v>148.05000000000001</v>
      </c>
      <c r="AK54">
        <v>1393.08</v>
      </c>
      <c r="AL54">
        <v>48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5" spans="1:91" x14ac:dyDescent="0.25">
      <c r="A55" s="10" t="s">
        <v>391</v>
      </c>
      <c r="B55" s="10">
        <v>49</v>
      </c>
      <c r="C55" s="10" t="s">
        <v>98</v>
      </c>
      <c r="D55" s="10" t="s">
        <v>50</v>
      </c>
      <c r="F55" s="10">
        <v>11</v>
      </c>
      <c r="G55" s="10">
        <v>1384.01</v>
      </c>
      <c r="H55" s="10">
        <v>125.38</v>
      </c>
      <c r="I55" s="10">
        <v>0</v>
      </c>
      <c r="J55" s="10">
        <v>0</v>
      </c>
      <c r="K55" s="10">
        <v>124.52</v>
      </c>
      <c r="L55" s="10">
        <v>122.74</v>
      </c>
      <c r="M55" s="10">
        <v>0</v>
      </c>
      <c r="N55" s="10">
        <v>0</v>
      </c>
      <c r="O55" s="10">
        <v>0</v>
      </c>
      <c r="P55" s="10">
        <v>120.24</v>
      </c>
      <c r="Q55" s="10">
        <v>0</v>
      </c>
      <c r="R55" s="10">
        <v>0</v>
      </c>
      <c r="S55" s="10">
        <v>0</v>
      </c>
      <c r="T55" s="10">
        <v>0</v>
      </c>
      <c r="U55" s="10">
        <v>126.84</v>
      </c>
      <c r="V55" s="10">
        <v>124.71</v>
      </c>
      <c r="W55" s="10">
        <v>0</v>
      </c>
      <c r="X55" s="10">
        <v>0</v>
      </c>
      <c r="Y55" s="10">
        <v>0</v>
      </c>
      <c r="Z55" s="10">
        <v>0</v>
      </c>
      <c r="AA55" s="10">
        <v>128.71</v>
      </c>
      <c r="AB55" s="10">
        <v>126.76</v>
      </c>
      <c r="AC55" s="10">
        <v>128.16</v>
      </c>
      <c r="AD55" s="10">
        <v>125.18</v>
      </c>
      <c r="AE55" s="10">
        <v>130.77000000000001</v>
      </c>
      <c r="AF55" s="10">
        <v>0</v>
      </c>
      <c r="AG55" s="10">
        <v>0</v>
      </c>
      <c r="AH55" s="10">
        <v>0</v>
      </c>
      <c r="AI55" s="10">
        <v>0</v>
      </c>
      <c r="AJ55" s="10">
        <v>129.74</v>
      </c>
      <c r="AK55">
        <v>1384.01</v>
      </c>
      <c r="AL55">
        <v>49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</row>
    <row r="56" spans="1:91" x14ac:dyDescent="0.25">
      <c r="A56" s="10" t="s">
        <v>391</v>
      </c>
      <c r="B56" s="10">
        <v>50</v>
      </c>
      <c r="C56" s="10" t="s">
        <v>201</v>
      </c>
      <c r="D56" s="10" t="s">
        <v>108</v>
      </c>
      <c r="E56" s="10" t="s">
        <v>357</v>
      </c>
      <c r="F56" s="10">
        <v>13</v>
      </c>
      <c r="G56" s="10">
        <v>1380.64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83.33</v>
      </c>
      <c r="P56" s="10">
        <v>0</v>
      </c>
      <c r="Q56" s="10">
        <v>110.14</v>
      </c>
      <c r="R56" s="10">
        <v>109.51</v>
      </c>
      <c r="S56" s="10">
        <v>0</v>
      </c>
      <c r="T56" s="10">
        <v>116.72</v>
      </c>
      <c r="U56" s="10">
        <v>109.16</v>
      </c>
      <c r="V56" s="10">
        <v>0</v>
      </c>
      <c r="W56" s="10">
        <v>111.38</v>
      </c>
      <c r="X56" s="10">
        <v>0</v>
      </c>
      <c r="Y56" s="10">
        <v>0</v>
      </c>
      <c r="Z56" s="10">
        <v>110.86</v>
      </c>
      <c r="AA56" s="10">
        <v>107.06</v>
      </c>
      <c r="AB56" s="10">
        <v>100</v>
      </c>
      <c r="AC56" s="10">
        <v>111.72</v>
      </c>
      <c r="AD56" s="10">
        <v>111.76</v>
      </c>
      <c r="AE56" s="10">
        <v>0</v>
      </c>
      <c r="AF56" s="10">
        <v>90</v>
      </c>
      <c r="AG56" s="10">
        <v>109</v>
      </c>
      <c r="AH56" s="10">
        <v>0</v>
      </c>
      <c r="AI56" s="10">
        <v>0</v>
      </c>
      <c r="AJ56" s="10">
        <v>114.24</v>
      </c>
      <c r="AK56">
        <v>1380.64</v>
      </c>
      <c r="AL56">
        <v>50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</row>
    <row r="57" spans="1:91" x14ac:dyDescent="0.25">
      <c r="A57" s="10" t="s">
        <v>391</v>
      </c>
      <c r="B57" s="10">
        <v>51</v>
      </c>
      <c r="C57" s="10" t="s">
        <v>170</v>
      </c>
      <c r="D57" s="10" t="s">
        <v>171</v>
      </c>
      <c r="F57" s="10">
        <v>11</v>
      </c>
      <c r="G57" s="10">
        <v>1373.3</v>
      </c>
      <c r="H57" s="10">
        <v>0</v>
      </c>
      <c r="I57" s="10">
        <v>130.80000000000001</v>
      </c>
      <c r="J57" s="10">
        <v>129.35</v>
      </c>
      <c r="K57" s="10">
        <v>83.33</v>
      </c>
      <c r="L57" s="10">
        <v>130.22999999999999</v>
      </c>
      <c r="M57" s="10">
        <v>131.84</v>
      </c>
      <c r="N57" s="10">
        <v>127.73</v>
      </c>
      <c r="O57" s="10">
        <v>130.24</v>
      </c>
      <c r="P57" s="10">
        <v>126.48</v>
      </c>
      <c r="Q57" s="10">
        <v>132.61000000000001</v>
      </c>
      <c r="R57" s="10">
        <v>0</v>
      </c>
      <c r="S57" s="10">
        <v>122.26</v>
      </c>
      <c r="T57" s="10">
        <v>128.43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132.22999999999999</v>
      </c>
      <c r="AK57">
        <v>1373.3</v>
      </c>
      <c r="AL57">
        <v>51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58" spans="1:91" x14ac:dyDescent="0.25">
      <c r="A58" s="10" t="s">
        <v>391</v>
      </c>
      <c r="B58" s="10">
        <v>52</v>
      </c>
      <c r="C58" s="10" t="s">
        <v>74</v>
      </c>
      <c r="D58" s="10" t="s">
        <v>75</v>
      </c>
      <c r="F58" s="10">
        <v>11</v>
      </c>
      <c r="G58" s="10">
        <v>1365.95</v>
      </c>
      <c r="H58" s="10">
        <v>0</v>
      </c>
      <c r="I58" s="10">
        <v>0</v>
      </c>
      <c r="J58" s="10">
        <v>131.08000000000001</v>
      </c>
      <c r="K58" s="10">
        <v>0</v>
      </c>
      <c r="L58" s="10">
        <v>132.06</v>
      </c>
      <c r="M58" s="10">
        <v>0</v>
      </c>
      <c r="N58" s="10">
        <v>0</v>
      </c>
      <c r="O58" s="10">
        <v>133.72999999999999</v>
      </c>
      <c r="P58" s="10">
        <v>0</v>
      </c>
      <c r="Q58" s="10">
        <v>134.05000000000001</v>
      </c>
      <c r="R58" s="10">
        <v>136.05000000000001</v>
      </c>
      <c r="S58" s="10">
        <v>0</v>
      </c>
      <c r="T58" s="10">
        <v>0</v>
      </c>
      <c r="U58" s="10">
        <v>50</v>
      </c>
      <c r="V58" s="10">
        <v>0</v>
      </c>
      <c r="W58" s="10">
        <v>0</v>
      </c>
      <c r="X58" s="10">
        <v>0</v>
      </c>
      <c r="Y58" s="10">
        <v>125.27</v>
      </c>
      <c r="Z58" s="10">
        <v>125.42</v>
      </c>
      <c r="AA58" s="10">
        <v>133.13</v>
      </c>
      <c r="AB58" s="10">
        <v>132.28</v>
      </c>
      <c r="AC58" s="10">
        <v>132.88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135.05000000000001</v>
      </c>
      <c r="AK58">
        <v>1365.95</v>
      </c>
      <c r="AL58">
        <v>52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1:91" x14ac:dyDescent="0.25">
      <c r="A59" s="10" t="s">
        <v>391</v>
      </c>
      <c r="B59" s="10">
        <v>53</v>
      </c>
      <c r="C59" s="10" t="s">
        <v>145</v>
      </c>
      <c r="D59" s="10" t="s">
        <v>146</v>
      </c>
      <c r="E59" s="10" t="s">
        <v>357</v>
      </c>
      <c r="F59" s="10">
        <v>12</v>
      </c>
      <c r="G59" s="10">
        <v>1347.27</v>
      </c>
      <c r="H59" s="10">
        <v>106.59</v>
      </c>
      <c r="I59" s="10">
        <v>112.92</v>
      </c>
      <c r="J59" s="10">
        <v>0</v>
      </c>
      <c r="K59" s="10">
        <v>0</v>
      </c>
      <c r="L59" s="10">
        <v>113.74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111</v>
      </c>
      <c r="S59" s="10">
        <v>0</v>
      </c>
      <c r="T59" s="10">
        <v>0</v>
      </c>
      <c r="U59" s="10">
        <v>108.55</v>
      </c>
      <c r="V59" s="10">
        <v>0</v>
      </c>
      <c r="W59" s="10">
        <v>0</v>
      </c>
      <c r="X59" s="10">
        <v>0</v>
      </c>
      <c r="Y59" s="10">
        <v>0</v>
      </c>
      <c r="Z59" s="10">
        <v>111.26</v>
      </c>
      <c r="AA59" s="10">
        <v>0</v>
      </c>
      <c r="AB59" s="10">
        <v>114.18</v>
      </c>
      <c r="AC59" s="10">
        <v>110.66</v>
      </c>
      <c r="AD59" s="10">
        <v>109.26</v>
      </c>
      <c r="AE59" s="10">
        <v>116.13</v>
      </c>
      <c r="AF59" s="10">
        <v>116.62</v>
      </c>
      <c r="AG59" s="10">
        <v>116.36</v>
      </c>
      <c r="AH59" s="10">
        <v>0</v>
      </c>
      <c r="AI59" s="10">
        <v>0</v>
      </c>
      <c r="AJ59" s="10">
        <v>116.49</v>
      </c>
      <c r="AK59">
        <v>1347.27</v>
      </c>
      <c r="AL59">
        <v>53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  <row r="60" spans="1:91" x14ac:dyDescent="0.25">
      <c r="A60" s="10" t="s">
        <v>391</v>
      </c>
      <c r="B60" s="10">
        <v>54</v>
      </c>
      <c r="C60" s="10" t="s">
        <v>429</v>
      </c>
      <c r="D60" s="10" t="s">
        <v>177</v>
      </c>
      <c r="E60" s="10" t="s">
        <v>439</v>
      </c>
      <c r="F60" s="10">
        <v>10</v>
      </c>
      <c r="G60" s="10">
        <v>1331.2</v>
      </c>
      <c r="H60" s="10">
        <v>0</v>
      </c>
      <c r="I60" s="10">
        <v>132.33000000000001</v>
      </c>
      <c r="J60" s="10">
        <v>137.55000000000001</v>
      </c>
      <c r="K60" s="10">
        <v>0</v>
      </c>
      <c r="L60" s="10">
        <v>0</v>
      </c>
      <c r="M60" s="10">
        <v>137.47</v>
      </c>
      <c r="N60" s="10">
        <v>0</v>
      </c>
      <c r="O60" s="10">
        <v>0</v>
      </c>
      <c r="P60" s="10">
        <v>0</v>
      </c>
      <c r="Q60" s="10">
        <v>129.80000000000001</v>
      </c>
      <c r="R60" s="10">
        <v>116.1</v>
      </c>
      <c r="S60" s="10">
        <v>130.72999999999999</v>
      </c>
      <c r="T60" s="10">
        <v>142.13</v>
      </c>
      <c r="U60" s="10">
        <v>138.15</v>
      </c>
      <c r="V60" s="10">
        <v>0</v>
      </c>
      <c r="W60" s="10">
        <v>138.9</v>
      </c>
      <c r="X60" s="10">
        <v>0</v>
      </c>
      <c r="Y60" s="10">
        <v>0</v>
      </c>
      <c r="Z60" s="10">
        <v>128.04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140.52000000000001</v>
      </c>
      <c r="AK60">
        <v>1331.2</v>
      </c>
      <c r="AL60">
        <v>54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</row>
    <row r="61" spans="1:91" x14ac:dyDescent="0.25">
      <c r="A61" s="10" t="s">
        <v>391</v>
      </c>
      <c r="B61" s="10">
        <v>55</v>
      </c>
      <c r="C61" s="10" t="s">
        <v>28</v>
      </c>
      <c r="D61" s="10" t="s">
        <v>29</v>
      </c>
      <c r="E61" s="10" t="s">
        <v>385</v>
      </c>
      <c r="F61" s="10">
        <v>9</v>
      </c>
      <c r="G61" s="10">
        <v>1319.28</v>
      </c>
      <c r="H61" s="10">
        <v>0</v>
      </c>
      <c r="I61" s="10">
        <v>147.07</v>
      </c>
      <c r="J61" s="10">
        <v>149.78</v>
      </c>
      <c r="K61" s="10">
        <v>142.81</v>
      </c>
      <c r="L61" s="10">
        <v>148.59</v>
      </c>
      <c r="M61" s="10">
        <v>0</v>
      </c>
      <c r="N61" s="10">
        <v>144.56</v>
      </c>
      <c r="O61" s="10">
        <v>145.84</v>
      </c>
      <c r="P61" s="10">
        <v>145.68</v>
      </c>
      <c r="Q61" s="10">
        <v>0</v>
      </c>
      <c r="R61" s="10">
        <v>0</v>
      </c>
      <c r="S61" s="10">
        <v>150.26</v>
      </c>
      <c r="T61" s="10">
        <v>144.69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150.02000000000001</v>
      </c>
      <c r="AK61">
        <v>1319.28</v>
      </c>
      <c r="AL61">
        <v>55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</row>
    <row r="62" spans="1:91" x14ac:dyDescent="0.25">
      <c r="A62" s="10" t="s">
        <v>391</v>
      </c>
      <c r="B62" s="10">
        <v>56</v>
      </c>
      <c r="C62" s="10" t="s">
        <v>215</v>
      </c>
      <c r="D62" s="10" t="s">
        <v>216</v>
      </c>
      <c r="E62" s="10" t="s">
        <v>385</v>
      </c>
      <c r="F62" s="10">
        <v>10</v>
      </c>
      <c r="G62" s="10">
        <v>1316.47</v>
      </c>
      <c r="H62" s="10">
        <v>0</v>
      </c>
      <c r="I62" s="10">
        <v>134.87</v>
      </c>
      <c r="J62" s="10">
        <v>0</v>
      </c>
      <c r="K62" s="10">
        <v>0</v>
      </c>
      <c r="L62" s="10">
        <v>0</v>
      </c>
      <c r="M62" s="10">
        <v>135.04</v>
      </c>
      <c r="N62" s="10">
        <v>136.1</v>
      </c>
      <c r="O62" s="10">
        <v>0</v>
      </c>
      <c r="P62" s="10">
        <v>0</v>
      </c>
      <c r="Q62" s="10">
        <v>71.430000000000007</v>
      </c>
      <c r="R62" s="10">
        <v>137.46</v>
      </c>
      <c r="S62" s="10">
        <v>135.08000000000001</v>
      </c>
      <c r="T62" s="10">
        <v>137.05000000000001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135.66999999999999</v>
      </c>
      <c r="AE62" s="10">
        <v>0</v>
      </c>
      <c r="AF62" s="10">
        <v>148.71</v>
      </c>
      <c r="AG62" s="10">
        <v>145.06</v>
      </c>
      <c r="AH62" s="10">
        <v>0</v>
      </c>
      <c r="AI62" s="10">
        <v>0</v>
      </c>
      <c r="AJ62" s="10">
        <v>146.88999999999999</v>
      </c>
      <c r="AK62">
        <v>1316.47</v>
      </c>
      <c r="AL62">
        <v>56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1:91" x14ac:dyDescent="0.25">
      <c r="A63" s="10" t="s">
        <v>391</v>
      </c>
      <c r="B63" s="10">
        <v>57</v>
      </c>
      <c r="C63" s="10" t="s">
        <v>123</v>
      </c>
      <c r="D63" s="10" t="s">
        <v>50</v>
      </c>
      <c r="E63" s="10" t="s">
        <v>357</v>
      </c>
      <c r="F63" s="10">
        <v>10</v>
      </c>
      <c r="G63" s="10">
        <v>1311.09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124.11</v>
      </c>
      <c r="Q63" s="10">
        <v>129.9</v>
      </c>
      <c r="R63" s="10">
        <v>0</v>
      </c>
      <c r="S63" s="10">
        <v>124.04</v>
      </c>
      <c r="T63" s="10">
        <v>0</v>
      </c>
      <c r="U63" s="10">
        <v>135.97</v>
      </c>
      <c r="V63" s="10">
        <v>0</v>
      </c>
      <c r="W63" s="10">
        <v>132.32</v>
      </c>
      <c r="X63" s="10">
        <v>127.76</v>
      </c>
      <c r="Y63" s="10">
        <v>130.59</v>
      </c>
      <c r="Z63" s="10">
        <v>139.97999999999999</v>
      </c>
      <c r="AA63" s="10">
        <v>0</v>
      </c>
      <c r="AB63" s="10">
        <v>130.84</v>
      </c>
      <c r="AC63" s="10">
        <v>135.58000000000001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137.97999999999999</v>
      </c>
      <c r="AK63">
        <v>1311.09</v>
      </c>
      <c r="AL63">
        <v>57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  <row r="64" spans="1:91" x14ac:dyDescent="0.25">
      <c r="A64" s="10" t="s">
        <v>391</v>
      </c>
      <c r="B64" s="10">
        <v>58</v>
      </c>
      <c r="C64" s="10" t="s">
        <v>107</v>
      </c>
      <c r="D64" s="10" t="s">
        <v>108</v>
      </c>
      <c r="E64" s="10" t="s">
        <v>357</v>
      </c>
      <c r="F64" s="10">
        <v>11</v>
      </c>
      <c r="G64" s="10">
        <v>1309.3900000000001</v>
      </c>
      <c r="H64" s="10">
        <v>0</v>
      </c>
      <c r="I64" s="10">
        <v>0</v>
      </c>
      <c r="J64" s="10">
        <v>115.4</v>
      </c>
      <c r="K64" s="10">
        <v>0</v>
      </c>
      <c r="L64" s="10">
        <v>108.37</v>
      </c>
      <c r="M64" s="10">
        <v>0</v>
      </c>
      <c r="N64" s="10">
        <v>121.91</v>
      </c>
      <c r="O64" s="10">
        <v>0</v>
      </c>
      <c r="P64" s="10">
        <v>0</v>
      </c>
      <c r="Q64" s="10">
        <v>0</v>
      </c>
      <c r="R64" s="10">
        <v>118.31</v>
      </c>
      <c r="S64" s="10">
        <v>108.78</v>
      </c>
      <c r="T64" s="10">
        <v>0</v>
      </c>
      <c r="U64" s="10">
        <v>118.93</v>
      </c>
      <c r="V64" s="10">
        <v>0</v>
      </c>
      <c r="W64" s="10">
        <v>120.83</v>
      </c>
      <c r="X64" s="10">
        <v>0</v>
      </c>
      <c r="Y64" s="10">
        <v>0</v>
      </c>
      <c r="Z64" s="10">
        <v>112.21</v>
      </c>
      <c r="AA64" s="10">
        <v>0</v>
      </c>
      <c r="AB64" s="10">
        <v>0</v>
      </c>
      <c r="AC64" s="10">
        <v>125.78</v>
      </c>
      <c r="AD64" s="10">
        <v>0</v>
      </c>
      <c r="AE64" s="10">
        <v>124.7</v>
      </c>
      <c r="AF64" s="10">
        <v>134.16999999999999</v>
      </c>
      <c r="AG64" s="10">
        <v>0</v>
      </c>
      <c r="AH64" s="10">
        <v>0</v>
      </c>
      <c r="AI64" s="10">
        <v>0</v>
      </c>
      <c r="AJ64" s="10">
        <v>129.97999999999999</v>
      </c>
      <c r="AK64">
        <v>1309.3900000000001</v>
      </c>
      <c r="AL64">
        <v>58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</row>
    <row r="65" spans="1:91" x14ac:dyDescent="0.25">
      <c r="A65" s="10" t="s">
        <v>392</v>
      </c>
      <c r="B65" s="10">
        <v>59</v>
      </c>
      <c r="C65" s="10" t="s">
        <v>87</v>
      </c>
      <c r="D65" s="10" t="s">
        <v>88</v>
      </c>
      <c r="E65" s="10" t="s">
        <v>367</v>
      </c>
      <c r="F65" s="10">
        <v>10</v>
      </c>
      <c r="G65" s="10">
        <v>1305.33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128.26</v>
      </c>
      <c r="Q65" s="10">
        <v>0</v>
      </c>
      <c r="R65" s="10">
        <v>0</v>
      </c>
      <c r="S65" s="10">
        <v>0</v>
      </c>
      <c r="T65" s="10">
        <v>0</v>
      </c>
      <c r="U65" s="10">
        <v>127.78</v>
      </c>
      <c r="V65" s="10">
        <v>127.92</v>
      </c>
      <c r="W65" s="10">
        <v>131.94</v>
      </c>
      <c r="X65" s="10">
        <v>0</v>
      </c>
      <c r="Y65" s="10">
        <v>0</v>
      </c>
      <c r="Z65" s="10">
        <v>0</v>
      </c>
      <c r="AA65" s="10">
        <v>131.34</v>
      </c>
      <c r="AB65" s="10">
        <v>129.18</v>
      </c>
      <c r="AC65" s="10">
        <v>0</v>
      </c>
      <c r="AD65" s="10">
        <v>128.74</v>
      </c>
      <c r="AE65" s="10">
        <v>141.31</v>
      </c>
      <c r="AF65" s="10">
        <v>129.69</v>
      </c>
      <c r="AG65" s="10">
        <v>129.16999999999999</v>
      </c>
      <c r="AH65" s="10">
        <v>0</v>
      </c>
      <c r="AI65" s="10">
        <v>0</v>
      </c>
      <c r="AJ65" s="10">
        <v>136.63</v>
      </c>
      <c r="AK65">
        <v>1305.33</v>
      </c>
      <c r="AL65">
        <v>59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</row>
    <row r="66" spans="1:91" x14ac:dyDescent="0.25">
      <c r="A66" s="10" t="s">
        <v>391</v>
      </c>
      <c r="B66" s="10">
        <v>60</v>
      </c>
      <c r="C66" s="10" t="s">
        <v>138</v>
      </c>
      <c r="D66" s="10" t="s">
        <v>133</v>
      </c>
      <c r="F66" s="10">
        <v>12</v>
      </c>
      <c r="G66" s="10">
        <v>1296.4000000000001</v>
      </c>
      <c r="H66" s="10">
        <v>0</v>
      </c>
      <c r="I66" s="10">
        <v>113.32</v>
      </c>
      <c r="J66" s="10">
        <v>0</v>
      </c>
      <c r="K66" s="10">
        <v>108.26</v>
      </c>
      <c r="L66" s="10">
        <v>77.78</v>
      </c>
      <c r="M66" s="10">
        <v>0</v>
      </c>
      <c r="N66" s="10">
        <v>114.73</v>
      </c>
      <c r="O66" s="10">
        <v>111.75</v>
      </c>
      <c r="P66" s="10">
        <v>109.99</v>
      </c>
      <c r="Q66" s="10">
        <v>107.83</v>
      </c>
      <c r="R66" s="10">
        <v>0</v>
      </c>
      <c r="S66" s="10">
        <v>114.77</v>
      </c>
      <c r="T66" s="10">
        <v>115.56</v>
      </c>
      <c r="U66" s="10">
        <v>103.7</v>
      </c>
      <c r="V66" s="10">
        <v>0</v>
      </c>
      <c r="W66" s="10">
        <v>111.84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106.87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115.17</v>
      </c>
      <c r="AK66">
        <v>1296.4000000000001</v>
      </c>
      <c r="AL66">
        <v>60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</row>
    <row r="67" spans="1:91" x14ac:dyDescent="0.25">
      <c r="A67" s="10" t="s">
        <v>391</v>
      </c>
      <c r="B67" s="10">
        <v>61</v>
      </c>
      <c r="C67" s="10" t="s">
        <v>558</v>
      </c>
      <c r="D67" s="10" t="s">
        <v>896</v>
      </c>
      <c r="E67" s="10" t="s">
        <v>367</v>
      </c>
      <c r="F67" s="10">
        <v>11</v>
      </c>
      <c r="G67" s="10">
        <v>1292.9100000000001</v>
      </c>
      <c r="H67" s="10">
        <v>0</v>
      </c>
      <c r="I67" s="10">
        <v>118.46</v>
      </c>
      <c r="J67" s="10">
        <v>0</v>
      </c>
      <c r="K67" s="10">
        <v>114.28</v>
      </c>
      <c r="L67" s="10">
        <v>118.85</v>
      </c>
      <c r="M67" s="10">
        <v>0</v>
      </c>
      <c r="N67" s="10">
        <v>0</v>
      </c>
      <c r="O67" s="10">
        <v>0</v>
      </c>
      <c r="P67" s="10">
        <v>0</v>
      </c>
      <c r="Q67" s="10">
        <v>123.41</v>
      </c>
      <c r="R67" s="10">
        <v>0</v>
      </c>
      <c r="S67" s="10">
        <v>0</v>
      </c>
      <c r="T67" s="10">
        <v>0</v>
      </c>
      <c r="U67" s="10">
        <v>126.77</v>
      </c>
      <c r="V67" s="10">
        <v>0</v>
      </c>
      <c r="W67" s="10">
        <v>0</v>
      </c>
      <c r="X67" s="10">
        <v>0</v>
      </c>
      <c r="Y67" s="10">
        <v>130.44</v>
      </c>
      <c r="Z67" s="10">
        <v>0</v>
      </c>
      <c r="AA67" s="10">
        <v>120.03</v>
      </c>
      <c r="AB67" s="10">
        <v>122.06</v>
      </c>
      <c r="AC67" s="10">
        <v>0</v>
      </c>
      <c r="AD67" s="10">
        <v>90</v>
      </c>
      <c r="AE67" s="10">
        <v>134.86000000000001</v>
      </c>
      <c r="AF67" s="10">
        <v>93.75</v>
      </c>
      <c r="AG67" s="10">
        <v>0</v>
      </c>
      <c r="AH67" s="10">
        <v>0</v>
      </c>
      <c r="AI67" s="10">
        <v>0</v>
      </c>
      <c r="AJ67" s="10">
        <v>132.65</v>
      </c>
      <c r="AK67">
        <v>1292.9100000000001</v>
      </c>
      <c r="AL67">
        <v>61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1" x14ac:dyDescent="0.25">
      <c r="A68" s="10" t="s">
        <v>392</v>
      </c>
      <c r="B68" s="10">
        <v>62</v>
      </c>
      <c r="C68" s="10" t="s">
        <v>173</v>
      </c>
      <c r="D68" s="10" t="s">
        <v>119</v>
      </c>
      <c r="E68" s="10" t="s">
        <v>362</v>
      </c>
      <c r="F68" s="10">
        <v>10</v>
      </c>
      <c r="G68" s="10">
        <v>1291.57</v>
      </c>
      <c r="H68" s="10">
        <v>0</v>
      </c>
      <c r="I68" s="10">
        <v>0</v>
      </c>
      <c r="J68" s="10">
        <v>0</v>
      </c>
      <c r="K68" s="10">
        <v>0</v>
      </c>
      <c r="L68" s="10">
        <v>130.02000000000001</v>
      </c>
      <c r="M68" s="10">
        <v>0</v>
      </c>
      <c r="N68" s="10">
        <v>130.36000000000001</v>
      </c>
      <c r="O68" s="10">
        <v>127.9</v>
      </c>
      <c r="P68" s="10">
        <v>125.72</v>
      </c>
      <c r="Q68" s="10">
        <v>131.54</v>
      </c>
      <c r="R68" s="10">
        <v>129.69</v>
      </c>
      <c r="S68" s="10">
        <v>0</v>
      </c>
      <c r="T68" s="10">
        <v>129.26</v>
      </c>
      <c r="U68" s="10">
        <v>0</v>
      </c>
      <c r="V68" s="10">
        <v>130.21</v>
      </c>
      <c r="W68" s="10">
        <v>0</v>
      </c>
      <c r="X68" s="10">
        <v>0</v>
      </c>
      <c r="Y68" s="10">
        <v>125.98</v>
      </c>
      <c r="Z68" s="10">
        <v>0</v>
      </c>
      <c r="AA68" s="10">
        <v>130.88999999999999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131.22</v>
      </c>
      <c r="AK68">
        <v>1291.57</v>
      </c>
      <c r="AL68">
        <v>62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</row>
    <row r="69" spans="1:91" x14ac:dyDescent="0.25">
      <c r="A69" s="10" t="s">
        <v>391</v>
      </c>
      <c r="B69" s="10">
        <v>63</v>
      </c>
      <c r="C69" s="10" t="s">
        <v>85</v>
      </c>
      <c r="D69" s="10" t="s">
        <v>86</v>
      </c>
      <c r="E69" s="10" t="s">
        <v>380</v>
      </c>
      <c r="F69" s="10">
        <v>10</v>
      </c>
      <c r="G69" s="10">
        <v>1256.73</v>
      </c>
      <c r="H69" s="10">
        <v>0</v>
      </c>
      <c r="I69" s="10">
        <v>126.79</v>
      </c>
      <c r="J69" s="10">
        <v>0</v>
      </c>
      <c r="K69" s="10">
        <v>0</v>
      </c>
      <c r="L69" s="10">
        <v>115.55</v>
      </c>
      <c r="M69" s="10">
        <v>125.59</v>
      </c>
      <c r="N69" s="10">
        <v>129</v>
      </c>
      <c r="O69" s="10">
        <v>123.28</v>
      </c>
      <c r="P69" s="10">
        <v>126.58</v>
      </c>
      <c r="Q69" s="10">
        <v>123.67</v>
      </c>
      <c r="R69" s="10">
        <v>0</v>
      </c>
      <c r="S69" s="10">
        <v>126.97</v>
      </c>
      <c r="T69" s="10">
        <v>131.88999999999999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127.41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130.44999999999999</v>
      </c>
      <c r="AK69">
        <v>1256.73</v>
      </c>
      <c r="AL69">
        <v>63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</row>
    <row r="70" spans="1:91" x14ac:dyDescent="0.25">
      <c r="A70" s="10" t="s">
        <v>391</v>
      </c>
      <c r="B70" s="10">
        <v>64</v>
      </c>
      <c r="C70" s="10" t="s">
        <v>20</v>
      </c>
      <c r="D70" s="10" t="s">
        <v>21</v>
      </c>
      <c r="E70" s="10" t="s">
        <v>357</v>
      </c>
      <c r="F70" s="10">
        <v>9</v>
      </c>
      <c r="G70" s="10">
        <v>1241.8900000000001</v>
      </c>
      <c r="H70" s="10">
        <v>137.37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145.35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118.01</v>
      </c>
      <c r="X70" s="10">
        <v>0</v>
      </c>
      <c r="Y70" s="10">
        <v>124.74</v>
      </c>
      <c r="Z70" s="10">
        <v>117.85</v>
      </c>
      <c r="AA70" s="10">
        <v>0</v>
      </c>
      <c r="AB70" s="10">
        <v>0</v>
      </c>
      <c r="AC70" s="10">
        <v>148.63999999999999</v>
      </c>
      <c r="AD70" s="10">
        <v>149.6</v>
      </c>
      <c r="AE70" s="10">
        <v>150.35</v>
      </c>
      <c r="AF70" s="10">
        <v>149.97999999999999</v>
      </c>
      <c r="AG70" s="10">
        <v>0</v>
      </c>
      <c r="AH70" s="10">
        <v>0</v>
      </c>
      <c r="AI70" s="10">
        <v>0</v>
      </c>
      <c r="AJ70" s="10">
        <v>150.16999999999999</v>
      </c>
      <c r="AK70">
        <v>1241.8900000000001</v>
      </c>
      <c r="AL70">
        <v>64</v>
      </c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</row>
    <row r="71" spans="1:91" x14ac:dyDescent="0.25">
      <c r="A71" s="10" t="s">
        <v>392</v>
      </c>
      <c r="B71" s="10">
        <v>65</v>
      </c>
      <c r="C71" s="10" t="s">
        <v>506</v>
      </c>
      <c r="D71" s="10" t="s">
        <v>303</v>
      </c>
      <c r="E71" s="10" t="s">
        <v>375</v>
      </c>
      <c r="F71" s="10">
        <v>9</v>
      </c>
      <c r="G71" s="10">
        <v>1223.42</v>
      </c>
      <c r="H71" s="10">
        <v>0</v>
      </c>
      <c r="I71" s="10">
        <v>141.44999999999999</v>
      </c>
      <c r="J71" s="10">
        <v>0</v>
      </c>
      <c r="K71" s="10">
        <v>0</v>
      </c>
      <c r="L71" s="10">
        <v>0</v>
      </c>
      <c r="M71" s="10">
        <v>0</v>
      </c>
      <c r="N71" s="10">
        <v>132.13</v>
      </c>
      <c r="O71" s="10">
        <v>0</v>
      </c>
      <c r="P71" s="10">
        <v>0</v>
      </c>
      <c r="Q71" s="10">
        <v>133.97999999999999</v>
      </c>
      <c r="R71" s="10">
        <v>0</v>
      </c>
      <c r="S71" s="10">
        <v>0</v>
      </c>
      <c r="T71" s="10">
        <v>130.06</v>
      </c>
      <c r="U71" s="10">
        <v>0</v>
      </c>
      <c r="V71" s="10">
        <v>0</v>
      </c>
      <c r="W71" s="10">
        <v>133.01</v>
      </c>
      <c r="X71" s="10">
        <v>0</v>
      </c>
      <c r="Y71" s="10">
        <v>126.58</v>
      </c>
      <c r="Z71" s="10">
        <v>142.88</v>
      </c>
      <c r="AA71" s="10">
        <v>0</v>
      </c>
      <c r="AB71" s="10">
        <v>0</v>
      </c>
      <c r="AC71" s="10">
        <v>0</v>
      </c>
      <c r="AD71" s="10">
        <v>137.36000000000001</v>
      </c>
      <c r="AE71" s="10">
        <v>0</v>
      </c>
      <c r="AF71" s="10">
        <v>145.97</v>
      </c>
      <c r="AG71" s="10">
        <v>0</v>
      </c>
      <c r="AH71" s="10">
        <v>0</v>
      </c>
      <c r="AI71" s="10">
        <v>0</v>
      </c>
      <c r="AJ71" s="10">
        <v>144.43</v>
      </c>
      <c r="AK71">
        <v>1223.42</v>
      </c>
      <c r="AL71">
        <v>65</v>
      </c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</row>
    <row r="72" spans="1:91" x14ac:dyDescent="0.25">
      <c r="A72" s="10" t="s">
        <v>391</v>
      </c>
      <c r="B72" s="10">
        <v>66</v>
      </c>
      <c r="C72" s="10" t="s">
        <v>276</v>
      </c>
      <c r="D72" s="10" t="s">
        <v>111</v>
      </c>
      <c r="E72" s="10" t="s">
        <v>381</v>
      </c>
      <c r="F72" s="10">
        <v>12</v>
      </c>
      <c r="G72" s="10">
        <v>1218.58</v>
      </c>
      <c r="H72" s="10">
        <v>106</v>
      </c>
      <c r="I72" s="10">
        <v>109.19</v>
      </c>
      <c r="J72" s="10">
        <v>106.65</v>
      </c>
      <c r="K72" s="10">
        <v>0</v>
      </c>
      <c r="L72" s="10">
        <v>110.65</v>
      </c>
      <c r="M72" s="10">
        <v>0</v>
      </c>
      <c r="N72" s="10">
        <v>0</v>
      </c>
      <c r="O72" s="10">
        <v>110.51</v>
      </c>
      <c r="P72" s="10">
        <v>108.69</v>
      </c>
      <c r="Q72" s="10">
        <v>0</v>
      </c>
      <c r="R72" s="10">
        <v>105.85</v>
      </c>
      <c r="S72" s="10">
        <v>103.75</v>
      </c>
      <c r="T72" s="10">
        <v>0</v>
      </c>
      <c r="U72" s="10">
        <v>50</v>
      </c>
      <c r="V72" s="10">
        <v>90</v>
      </c>
      <c r="W72" s="10">
        <v>0</v>
      </c>
      <c r="X72" s="10">
        <v>0</v>
      </c>
      <c r="Y72" s="10">
        <v>0</v>
      </c>
      <c r="Z72" s="10">
        <v>105.62</v>
      </c>
      <c r="AA72" s="10">
        <v>0</v>
      </c>
      <c r="AB72" s="10">
        <v>111.67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111.16</v>
      </c>
      <c r="AK72">
        <v>1218.58</v>
      </c>
      <c r="AL72">
        <v>66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</row>
    <row r="73" spans="1:91" x14ac:dyDescent="0.25">
      <c r="A73" s="10" t="s">
        <v>392</v>
      </c>
      <c r="B73" s="10">
        <v>67</v>
      </c>
      <c r="C73" s="10" t="s">
        <v>120</v>
      </c>
      <c r="D73" s="10" t="s">
        <v>432</v>
      </c>
      <c r="E73" s="10" t="s">
        <v>362</v>
      </c>
      <c r="F73" s="10">
        <v>10</v>
      </c>
      <c r="G73" s="10">
        <v>1203.55</v>
      </c>
      <c r="H73" s="10">
        <v>118.34</v>
      </c>
      <c r="I73" s="10">
        <v>126.07</v>
      </c>
      <c r="J73" s="10">
        <v>121.9</v>
      </c>
      <c r="K73" s="10">
        <v>0</v>
      </c>
      <c r="L73" s="10">
        <v>83.33</v>
      </c>
      <c r="M73" s="10">
        <v>0</v>
      </c>
      <c r="N73" s="10">
        <v>124.5</v>
      </c>
      <c r="O73" s="10">
        <v>129.22</v>
      </c>
      <c r="P73" s="10">
        <v>122.45</v>
      </c>
      <c r="Q73" s="10">
        <v>127.08</v>
      </c>
      <c r="R73" s="10">
        <v>0</v>
      </c>
      <c r="S73" s="10">
        <v>0</v>
      </c>
      <c r="T73" s="10">
        <v>125.08</v>
      </c>
      <c r="U73" s="10">
        <v>125.58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128.15</v>
      </c>
      <c r="AK73">
        <v>1203.55</v>
      </c>
      <c r="AL73">
        <v>67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</row>
    <row r="74" spans="1:91" x14ac:dyDescent="0.25">
      <c r="A74" s="10" t="s">
        <v>391</v>
      </c>
      <c r="B74" s="10">
        <v>68</v>
      </c>
      <c r="C74" s="10" t="s">
        <v>719</v>
      </c>
      <c r="D74" s="10" t="s">
        <v>720</v>
      </c>
      <c r="E74" s="10" t="s">
        <v>362</v>
      </c>
      <c r="F74" s="10">
        <v>9</v>
      </c>
      <c r="G74" s="10">
        <v>1195.3</v>
      </c>
      <c r="H74" s="10">
        <v>0</v>
      </c>
      <c r="I74" s="10">
        <v>0</v>
      </c>
      <c r="J74" s="10">
        <v>130.30000000000001</v>
      </c>
      <c r="K74" s="10">
        <v>0</v>
      </c>
      <c r="L74" s="10">
        <v>132.83000000000001</v>
      </c>
      <c r="M74" s="10">
        <v>0</v>
      </c>
      <c r="N74" s="10">
        <v>130.71</v>
      </c>
      <c r="O74" s="10">
        <v>0</v>
      </c>
      <c r="P74" s="10">
        <v>130.15</v>
      </c>
      <c r="Q74" s="10">
        <v>136.65</v>
      </c>
      <c r="R74" s="10">
        <v>124.88</v>
      </c>
      <c r="S74" s="10">
        <v>130.82</v>
      </c>
      <c r="T74" s="10">
        <v>133.28</v>
      </c>
      <c r="U74" s="10">
        <v>145.68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141.16999999999999</v>
      </c>
      <c r="AK74">
        <v>1195.3</v>
      </c>
      <c r="AL74">
        <v>68</v>
      </c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</row>
    <row r="75" spans="1:91" x14ac:dyDescent="0.25">
      <c r="A75" s="10" t="s">
        <v>392</v>
      </c>
      <c r="B75" s="10">
        <v>69</v>
      </c>
      <c r="C75" s="10" t="s">
        <v>498</v>
      </c>
      <c r="D75" s="10" t="s">
        <v>521</v>
      </c>
      <c r="E75" s="10" t="s">
        <v>363</v>
      </c>
      <c r="F75" s="10">
        <v>9</v>
      </c>
      <c r="G75" s="10">
        <v>1193.06</v>
      </c>
      <c r="H75" s="10">
        <v>133.25</v>
      </c>
      <c r="I75" s="10">
        <v>0</v>
      </c>
      <c r="J75" s="10">
        <v>0</v>
      </c>
      <c r="K75" s="10">
        <v>134.97999999999999</v>
      </c>
      <c r="L75" s="10">
        <v>0</v>
      </c>
      <c r="M75" s="10">
        <v>0</v>
      </c>
      <c r="N75" s="10">
        <v>132.4</v>
      </c>
      <c r="O75" s="10">
        <v>0</v>
      </c>
      <c r="P75" s="10">
        <v>0</v>
      </c>
      <c r="Q75" s="10">
        <v>130.30000000000001</v>
      </c>
      <c r="R75" s="10">
        <v>133.44999999999999</v>
      </c>
      <c r="S75" s="10">
        <v>0</v>
      </c>
      <c r="T75" s="10">
        <v>0</v>
      </c>
      <c r="U75" s="10">
        <v>131.72</v>
      </c>
      <c r="V75" s="10">
        <v>0</v>
      </c>
      <c r="W75" s="10">
        <v>0</v>
      </c>
      <c r="X75" s="10">
        <v>0</v>
      </c>
      <c r="Y75" s="10">
        <v>128.21</v>
      </c>
      <c r="Z75" s="10">
        <v>133.63999999999999</v>
      </c>
      <c r="AA75" s="10">
        <v>0</v>
      </c>
      <c r="AB75" s="10">
        <v>0</v>
      </c>
      <c r="AC75" s="10">
        <v>0</v>
      </c>
      <c r="AD75" s="10">
        <v>0</v>
      </c>
      <c r="AE75" s="10">
        <v>135.11000000000001</v>
      </c>
      <c r="AF75" s="10">
        <v>0</v>
      </c>
      <c r="AG75" s="10">
        <v>0</v>
      </c>
      <c r="AH75" s="10">
        <v>0</v>
      </c>
      <c r="AI75" s="10">
        <v>0</v>
      </c>
      <c r="AJ75" s="10">
        <v>135.05000000000001</v>
      </c>
      <c r="AK75">
        <v>1193.06</v>
      </c>
      <c r="AL75">
        <v>69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</row>
    <row r="76" spans="1:91" x14ac:dyDescent="0.25">
      <c r="A76" s="10" t="s">
        <v>391</v>
      </c>
      <c r="B76" s="10">
        <v>70</v>
      </c>
      <c r="C76" s="10" t="s">
        <v>708</v>
      </c>
      <c r="D76" s="10" t="s">
        <v>232</v>
      </c>
      <c r="E76" s="10" t="s">
        <v>380</v>
      </c>
      <c r="F76" s="10">
        <v>9</v>
      </c>
      <c r="G76" s="10">
        <v>1189.72</v>
      </c>
      <c r="H76" s="10">
        <v>0</v>
      </c>
      <c r="I76" s="10">
        <v>0</v>
      </c>
      <c r="J76" s="10">
        <v>0</v>
      </c>
      <c r="K76" s="10">
        <v>0</v>
      </c>
      <c r="L76" s="10">
        <v>85.29</v>
      </c>
      <c r="M76" s="10">
        <v>0</v>
      </c>
      <c r="N76" s="10">
        <v>0</v>
      </c>
      <c r="O76" s="10">
        <v>0</v>
      </c>
      <c r="P76" s="10">
        <v>136.87</v>
      </c>
      <c r="Q76" s="10">
        <v>0</v>
      </c>
      <c r="R76" s="10">
        <v>137.24</v>
      </c>
      <c r="S76" s="10">
        <v>143.53</v>
      </c>
      <c r="T76" s="10">
        <v>0</v>
      </c>
      <c r="U76" s="10">
        <v>0</v>
      </c>
      <c r="V76" s="10">
        <v>140.94</v>
      </c>
      <c r="W76" s="10">
        <v>138.53</v>
      </c>
      <c r="X76" s="10">
        <v>0</v>
      </c>
      <c r="Y76" s="10">
        <v>0</v>
      </c>
      <c r="Z76" s="10">
        <v>0</v>
      </c>
      <c r="AA76" s="10">
        <v>140.44</v>
      </c>
      <c r="AB76" s="10">
        <v>130.44</v>
      </c>
      <c r="AC76" s="10">
        <v>136.44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142.24</v>
      </c>
      <c r="AK76">
        <v>1189.72</v>
      </c>
      <c r="AL76">
        <v>70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</row>
    <row r="77" spans="1:91" x14ac:dyDescent="0.25">
      <c r="A77" s="10" t="s">
        <v>391</v>
      </c>
      <c r="B77" s="10">
        <v>71</v>
      </c>
      <c r="C77" s="10" t="s">
        <v>106</v>
      </c>
      <c r="D77" s="10" t="s">
        <v>54</v>
      </c>
      <c r="E77" s="10" t="s">
        <v>367</v>
      </c>
      <c r="F77" s="10">
        <v>9</v>
      </c>
      <c r="G77" s="10">
        <v>1185.43</v>
      </c>
      <c r="H77" s="10">
        <v>0</v>
      </c>
      <c r="I77" s="10">
        <v>0</v>
      </c>
      <c r="J77" s="10">
        <v>0</v>
      </c>
      <c r="K77" s="10">
        <v>0</v>
      </c>
      <c r="L77" s="10">
        <v>133.62</v>
      </c>
      <c r="M77" s="10">
        <v>0</v>
      </c>
      <c r="N77" s="10">
        <v>131.58000000000001</v>
      </c>
      <c r="O77" s="10">
        <v>0</v>
      </c>
      <c r="P77" s="10">
        <v>128.13999999999999</v>
      </c>
      <c r="Q77" s="10">
        <v>0</v>
      </c>
      <c r="R77" s="10">
        <v>0</v>
      </c>
      <c r="S77" s="10">
        <v>0</v>
      </c>
      <c r="T77" s="10">
        <v>0</v>
      </c>
      <c r="U77" s="10">
        <v>130.26</v>
      </c>
      <c r="V77" s="10">
        <v>132.43</v>
      </c>
      <c r="W77" s="10">
        <v>128.69</v>
      </c>
      <c r="X77" s="10">
        <v>0</v>
      </c>
      <c r="Y77" s="10">
        <v>0</v>
      </c>
      <c r="Z77" s="10">
        <v>133.72999999999999</v>
      </c>
      <c r="AA77" s="10">
        <v>0</v>
      </c>
      <c r="AB77" s="10">
        <v>0</v>
      </c>
      <c r="AC77" s="10">
        <v>0</v>
      </c>
      <c r="AD77" s="10">
        <v>131.01</v>
      </c>
      <c r="AE77" s="10">
        <v>135.97</v>
      </c>
      <c r="AF77" s="10">
        <v>0</v>
      </c>
      <c r="AG77" s="10">
        <v>0</v>
      </c>
      <c r="AH77" s="10">
        <v>0</v>
      </c>
      <c r="AI77" s="10">
        <v>0</v>
      </c>
      <c r="AJ77" s="10">
        <v>134.85</v>
      </c>
      <c r="AK77">
        <v>1185.43</v>
      </c>
      <c r="AL77">
        <v>71</v>
      </c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</row>
    <row r="78" spans="1:91" x14ac:dyDescent="0.25">
      <c r="A78" s="10" t="s">
        <v>391</v>
      </c>
      <c r="B78" s="10">
        <v>72</v>
      </c>
      <c r="C78" s="10" t="s">
        <v>222</v>
      </c>
      <c r="D78" s="10" t="s">
        <v>223</v>
      </c>
      <c r="E78" s="10" t="s">
        <v>742</v>
      </c>
      <c r="F78" s="10">
        <v>9</v>
      </c>
      <c r="G78" s="10">
        <v>1182.8699999999999</v>
      </c>
      <c r="H78" s="10">
        <v>0</v>
      </c>
      <c r="I78" s="10">
        <v>132.22999999999999</v>
      </c>
      <c r="J78" s="10">
        <v>133.76</v>
      </c>
      <c r="K78" s="10">
        <v>0</v>
      </c>
      <c r="L78" s="10">
        <v>145.30000000000001</v>
      </c>
      <c r="M78" s="10">
        <v>0</v>
      </c>
      <c r="N78" s="10">
        <v>0</v>
      </c>
      <c r="O78" s="10">
        <v>0</v>
      </c>
      <c r="P78" s="10">
        <v>143.82</v>
      </c>
      <c r="Q78" s="10">
        <v>144.36000000000001</v>
      </c>
      <c r="R78" s="10">
        <v>91.67</v>
      </c>
      <c r="S78" s="10">
        <v>147.81</v>
      </c>
      <c r="T78" s="10">
        <v>147.04</v>
      </c>
      <c r="U78" s="10">
        <v>96.88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147.43</v>
      </c>
      <c r="AK78">
        <v>1182.8699999999999</v>
      </c>
      <c r="AL78">
        <v>72</v>
      </c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</row>
    <row r="79" spans="1:91" x14ac:dyDescent="0.25">
      <c r="A79" s="10" t="s">
        <v>391</v>
      </c>
      <c r="B79" s="10">
        <v>73</v>
      </c>
      <c r="C79" s="10" t="s">
        <v>263</v>
      </c>
      <c r="D79" s="10" t="s">
        <v>256</v>
      </c>
      <c r="E79" s="10" t="s">
        <v>363</v>
      </c>
      <c r="F79" s="10">
        <v>9</v>
      </c>
      <c r="G79" s="10">
        <v>1176.95</v>
      </c>
      <c r="H79" s="10">
        <v>131.94</v>
      </c>
      <c r="I79" s="10">
        <v>129.11000000000001</v>
      </c>
      <c r="J79" s="10">
        <v>0</v>
      </c>
      <c r="K79" s="10">
        <v>133.21</v>
      </c>
      <c r="L79" s="10">
        <v>0</v>
      </c>
      <c r="M79" s="10">
        <v>0</v>
      </c>
      <c r="N79" s="10">
        <v>131.79</v>
      </c>
      <c r="O79" s="10">
        <v>0</v>
      </c>
      <c r="P79" s="10">
        <v>128.43</v>
      </c>
      <c r="Q79" s="10">
        <v>0</v>
      </c>
      <c r="R79" s="10">
        <v>132.96</v>
      </c>
      <c r="S79" s="10">
        <v>127.45</v>
      </c>
      <c r="T79" s="10">
        <v>0</v>
      </c>
      <c r="U79" s="10">
        <v>0</v>
      </c>
      <c r="V79" s="10">
        <v>130.13</v>
      </c>
      <c r="W79" s="10">
        <v>0</v>
      </c>
      <c r="X79" s="10">
        <v>0</v>
      </c>
      <c r="Y79" s="10">
        <v>0</v>
      </c>
      <c r="Z79" s="10">
        <v>0</v>
      </c>
      <c r="AA79" s="10">
        <v>131.93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133.09</v>
      </c>
      <c r="AK79">
        <v>1176.95</v>
      </c>
      <c r="AL79">
        <v>73</v>
      </c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</row>
    <row r="80" spans="1:91" x14ac:dyDescent="0.25">
      <c r="A80" s="10" t="s">
        <v>391</v>
      </c>
      <c r="B80" s="10">
        <v>74</v>
      </c>
      <c r="C80" s="10" t="s">
        <v>141</v>
      </c>
      <c r="D80" s="10" t="s">
        <v>148</v>
      </c>
      <c r="E80" s="10" t="s">
        <v>358</v>
      </c>
      <c r="F80" s="10">
        <v>9</v>
      </c>
      <c r="G80" s="10">
        <v>1168.58</v>
      </c>
      <c r="H80" s="10">
        <v>138</v>
      </c>
      <c r="I80" s="10">
        <v>130.86000000000001</v>
      </c>
      <c r="J80" s="10">
        <v>138.84</v>
      </c>
      <c r="K80" s="10">
        <v>0</v>
      </c>
      <c r="L80" s="10">
        <v>0</v>
      </c>
      <c r="M80" s="10">
        <v>0</v>
      </c>
      <c r="N80" s="10">
        <v>132.07</v>
      </c>
      <c r="O80" s="10">
        <v>133.79</v>
      </c>
      <c r="P80" s="10">
        <v>0</v>
      </c>
      <c r="Q80" s="10">
        <v>0</v>
      </c>
      <c r="R80" s="10">
        <v>131.41999999999999</v>
      </c>
      <c r="S80" s="10">
        <v>0</v>
      </c>
      <c r="T80" s="10">
        <v>134.83000000000001</v>
      </c>
      <c r="U80" s="10">
        <v>133.32</v>
      </c>
      <c r="V80" s="10">
        <v>0</v>
      </c>
      <c r="W80" s="10">
        <v>0</v>
      </c>
      <c r="X80" s="10">
        <v>0</v>
      </c>
      <c r="Y80" s="10">
        <v>0</v>
      </c>
      <c r="Z80" s="10">
        <v>95.45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138.41999999999999</v>
      </c>
      <c r="AK80">
        <v>1168.58</v>
      </c>
      <c r="AL80">
        <v>74</v>
      </c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</row>
    <row r="81" spans="1:91" x14ac:dyDescent="0.25">
      <c r="A81" s="10" t="s">
        <v>392</v>
      </c>
      <c r="B81" s="10">
        <v>75</v>
      </c>
      <c r="C81" s="10" t="s">
        <v>127</v>
      </c>
      <c r="D81" s="10" t="s">
        <v>128</v>
      </c>
      <c r="E81" s="10" t="s">
        <v>357</v>
      </c>
      <c r="F81" s="10">
        <v>10</v>
      </c>
      <c r="G81" s="10">
        <v>1155.6600000000001</v>
      </c>
      <c r="H81" s="10">
        <v>119.41</v>
      </c>
      <c r="I81" s="10">
        <v>0</v>
      </c>
      <c r="J81" s="10">
        <v>0</v>
      </c>
      <c r="K81" s="10">
        <v>0</v>
      </c>
      <c r="L81" s="10">
        <v>118.64</v>
      </c>
      <c r="M81" s="10">
        <v>0</v>
      </c>
      <c r="N81" s="10">
        <v>0</v>
      </c>
      <c r="O81" s="10">
        <v>119.95</v>
      </c>
      <c r="P81" s="10">
        <v>129.09</v>
      </c>
      <c r="Q81" s="10">
        <v>95</v>
      </c>
      <c r="R81" s="10">
        <v>119.47</v>
      </c>
      <c r="S81" s="10">
        <v>0</v>
      </c>
      <c r="T81" s="10">
        <v>0</v>
      </c>
      <c r="U81" s="10">
        <v>119.59</v>
      </c>
      <c r="V81" s="10">
        <v>96.15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117.11</v>
      </c>
      <c r="AE81" s="10">
        <v>0</v>
      </c>
      <c r="AF81" s="10">
        <v>0</v>
      </c>
      <c r="AG81" s="10">
        <v>121.25</v>
      </c>
      <c r="AH81" s="10">
        <v>0</v>
      </c>
      <c r="AI81" s="10">
        <v>0</v>
      </c>
      <c r="AJ81" s="10">
        <v>125.17</v>
      </c>
      <c r="AK81">
        <v>1155.6600000000001</v>
      </c>
      <c r="AL81">
        <v>75</v>
      </c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</row>
    <row r="82" spans="1:91" x14ac:dyDescent="0.25">
      <c r="A82" s="10" t="s">
        <v>391</v>
      </c>
      <c r="B82" s="10">
        <v>76</v>
      </c>
      <c r="C82" s="10" t="s">
        <v>165</v>
      </c>
      <c r="D82" s="10" t="s">
        <v>547</v>
      </c>
      <c r="F82" s="10">
        <v>9</v>
      </c>
      <c r="G82" s="10">
        <v>1154.4100000000001</v>
      </c>
      <c r="H82" s="10">
        <v>132.93</v>
      </c>
      <c r="I82" s="10">
        <v>129.5</v>
      </c>
      <c r="J82" s="10">
        <v>132.11000000000001</v>
      </c>
      <c r="K82" s="10">
        <v>0</v>
      </c>
      <c r="L82" s="10">
        <v>133.33000000000001</v>
      </c>
      <c r="M82" s="10">
        <v>0</v>
      </c>
      <c r="N82" s="10">
        <v>131.58000000000001</v>
      </c>
      <c r="O82" s="10">
        <v>0</v>
      </c>
      <c r="P82" s="10">
        <v>0</v>
      </c>
      <c r="Q82" s="10">
        <v>0</v>
      </c>
      <c r="R82" s="10">
        <v>133.12</v>
      </c>
      <c r="S82" s="10">
        <v>96.15</v>
      </c>
      <c r="T82" s="10">
        <v>132.55000000000001</v>
      </c>
      <c r="U82" s="10">
        <v>133.13999999999999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133.24</v>
      </c>
      <c r="AK82">
        <v>1154.4100000000001</v>
      </c>
      <c r="AL82">
        <v>76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1" x14ac:dyDescent="0.25">
      <c r="A83" s="10" t="s">
        <v>391</v>
      </c>
      <c r="B83" s="10">
        <v>77</v>
      </c>
      <c r="C83" s="10" t="s">
        <v>127</v>
      </c>
      <c r="D83" s="10" t="s">
        <v>246</v>
      </c>
      <c r="E83" s="10" t="s">
        <v>362</v>
      </c>
      <c r="F83" s="10">
        <v>10</v>
      </c>
      <c r="G83" s="10">
        <v>1147.31</v>
      </c>
      <c r="H83" s="10">
        <v>100</v>
      </c>
      <c r="I83" s="10">
        <v>0</v>
      </c>
      <c r="J83" s="10">
        <v>0</v>
      </c>
      <c r="K83" s="10">
        <v>117.82</v>
      </c>
      <c r="L83" s="10">
        <v>77.78</v>
      </c>
      <c r="M83" s="10">
        <v>96.15</v>
      </c>
      <c r="N83" s="10">
        <v>0</v>
      </c>
      <c r="O83" s="10">
        <v>0</v>
      </c>
      <c r="P83" s="10">
        <v>127.54</v>
      </c>
      <c r="Q83" s="10">
        <v>0</v>
      </c>
      <c r="R83" s="10">
        <v>126.7</v>
      </c>
      <c r="S83" s="10">
        <v>0</v>
      </c>
      <c r="T83" s="10">
        <v>0</v>
      </c>
      <c r="U83" s="10">
        <v>139.49</v>
      </c>
      <c r="V83" s="10">
        <v>128.69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116.23</v>
      </c>
      <c r="AE83" s="10">
        <v>0</v>
      </c>
      <c r="AF83" s="10">
        <v>0</v>
      </c>
      <c r="AG83" s="10">
        <v>116.91</v>
      </c>
      <c r="AH83" s="10">
        <v>0</v>
      </c>
      <c r="AI83" s="10">
        <v>0</v>
      </c>
      <c r="AJ83" s="10">
        <v>134.09</v>
      </c>
      <c r="AK83">
        <v>1147.31</v>
      </c>
      <c r="AL83">
        <v>77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</row>
    <row r="84" spans="1:91" x14ac:dyDescent="0.25">
      <c r="A84" s="10" t="s">
        <v>391</v>
      </c>
      <c r="B84" s="10">
        <v>78</v>
      </c>
      <c r="C84" s="10" t="s">
        <v>285</v>
      </c>
      <c r="D84" s="10" t="s">
        <v>588</v>
      </c>
      <c r="E84" s="10" t="s">
        <v>358</v>
      </c>
      <c r="F84" s="10">
        <v>9</v>
      </c>
      <c r="G84" s="10">
        <v>1144.99</v>
      </c>
      <c r="H84" s="10">
        <v>0</v>
      </c>
      <c r="I84" s="10">
        <v>0</v>
      </c>
      <c r="J84" s="10">
        <v>0</v>
      </c>
      <c r="K84" s="10">
        <v>132.94</v>
      </c>
      <c r="L84" s="10">
        <v>0</v>
      </c>
      <c r="M84" s="10">
        <v>130.51</v>
      </c>
      <c r="N84" s="10">
        <v>130.57</v>
      </c>
      <c r="O84" s="10">
        <v>130.18</v>
      </c>
      <c r="P84" s="10">
        <v>96.43</v>
      </c>
      <c r="Q84" s="10">
        <v>0</v>
      </c>
      <c r="R84" s="10">
        <v>134.78</v>
      </c>
      <c r="S84" s="10">
        <v>126.77</v>
      </c>
      <c r="T84" s="10">
        <v>0</v>
      </c>
      <c r="U84" s="10">
        <v>132.69</v>
      </c>
      <c r="V84" s="10">
        <v>0</v>
      </c>
      <c r="W84" s="10">
        <v>0</v>
      </c>
      <c r="X84" s="10">
        <v>130.12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133.86000000000001</v>
      </c>
      <c r="AK84">
        <v>1144.99</v>
      </c>
      <c r="AL84">
        <v>78</v>
      </c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</row>
    <row r="85" spans="1:91" x14ac:dyDescent="0.25">
      <c r="A85" s="10" t="s">
        <v>391</v>
      </c>
      <c r="B85" s="10">
        <v>79</v>
      </c>
      <c r="C85" s="10" t="s">
        <v>91</v>
      </c>
      <c r="D85" s="10" t="s">
        <v>92</v>
      </c>
      <c r="E85" s="10" t="s">
        <v>386</v>
      </c>
      <c r="F85" s="10">
        <v>9</v>
      </c>
      <c r="G85" s="10">
        <v>1135.73</v>
      </c>
      <c r="H85" s="10">
        <v>130.87</v>
      </c>
      <c r="I85" s="10">
        <v>126.49</v>
      </c>
      <c r="J85" s="10">
        <v>127.03</v>
      </c>
      <c r="K85" s="10">
        <v>129.9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124.28</v>
      </c>
      <c r="S85" s="10">
        <v>118.74</v>
      </c>
      <c r="T85" s="10">
        <v>126.08</v>
      </c>
      <c r="U85" s="10">
        <v>129.04</v>
      </c>
      <c r="V85" s="10">
        <v>0</v>
      </c>
      <c r="W85" s="10">
        <v>0</v>
      </c>
      <c r="X85" s="10">
        <v>123.3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130.38999999999999</v>
      </c>
      <c r="AK85">
        <v>1135.73</v>
      </c>
      <c r="AL85">
        <v>79</v>
      </c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</row>
    <row r="86" spans="1:91" x14ac:dyDescent="0.25">
      <c r="A86" s="10" t="s">
        <v>391</v>
      </c>
      <c r="B86" s="10">
        <v>80</v>
      </c>
      <c r="C86" s="10" t="s">
        <v>591</v>
      </c>
      <c r="D86" s="10" t="s">
        <v>592</v>
      </c>
      <c r="E86" s="10" t="s">
        <v>370</v>
      </c>
      <c r="F86" s="10">
        <v>8</v>
      </c>
      <c r="G86" s="10">
        <v>1119.18</v>
      </c>
      <c r="H86" s="10">
        <v>0</v>
      </c>
      <c r="I86" s="10">
        <v>145.55000000000001</v>
      </c>
      <c r="J86" s="10">
        <v>146.94999999999999</v>
      </c>
      <c r="K86" s="10">
        <v>145.77000000000001</v>
      </c>
      <c r="L86" s="10">
        <v>137.44</v>
      </c>
      <c r="M86" s="10">
        <v>135.05000000000001</v>
      </c>
      <c r="N86" s="10">
        <v>0</v>
      </c>
      <c r="O86" s="10">
        <v>135.55000000000001</v>
      </c>
      <c r="P86" s="10">
        <v>135.4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137.47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146.36000000000001</v>
      </c>
      <c r="AK86">
        <v>1119.18</v>
      </c>
      <c r="AL86">
        <v>80</v>
      </c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1" x14ac:dyDescent="0.25">
      <c r="A87" s="10" t="s">
        <v>391</v>
      </c>
      <c r="B87" s="10">
        <v>81</v>
      </c>
      <c r="C87" s="10" t="s">
        <v>499</v>
      </c>
      <c r="D87" s="10" t="s">
        <v>30</v>
      </c>
      <c r="E87" s="10" t="s">
        <v>386</v>
      </c>
      <c r="F87" s="10">
        <v>9</v>
      </c>
      <c r="G87" s="10">
        <v>1115.3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129.13</v>
      </c>
      <c r="P87" s="10">
        <v>122.34</v>
      </c>
      <c r="Q87" s="10">
        <v>125.55</v>
      </c>
      <c r="R87" s="10">
        <v>119.51</v>
      </c>
      <c r="S87" s="10">
        <v>0</v>
      </c>
      <c r="T87" s="10">
        <v>0</v>
      </c>
      <c r="U87" s="10">
        <v>0</v>
      </c>
      <c r="V87" s="10">
        <v>124.95</v>
      </c>
      <c r="W87" s="10">
        <v>125.99</v>
      </c>
      <c r="X87" s="10">
        <v>119.24</v>
      </c>
      <c r="Y87" s="10">
        <v>122.63</v>
      </c>
      <c r="Z87" s="10">
        <v>125.96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127.56</v>
      </c>
      <c r="AK87">
        <v>1115.3</v>
      </c>
      <c r="AL87">
        <v>81</v>
      </c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</row>
    <row r="88" spans="1:91" x14ac:dyDescent="0.25">
      <c r="A88" s="10" t="s">
        <v>391</v>
      </c>
      <c r="B88" s="10">
        <v>82</v>
      </c>
      <c r="C88" s="10" t="s">
        <v>255</v>
      </c>
      <c r="D88" s="10" t="s">
        <v>256</v>
      </c>
      <c r="E88" s="10" t="s">
        <v>358</v>
      </c>
      <c r="F88" s="10">
        <v>9</v>
      </c>
      <c r="G88" s="10">
        <v>1093.42</v>
      </c>
      <c r="H88" s="10">
        <v>124.69</v>
      </c>
      <c r="I88" s="10">
        <v>126.4</v>
      </c>
      <c r="J88" s="10">
        <v>126.48</v>
      </c>
      <c r="K88" s="10">
        <v>94.44</v>
      </c>
      <c r="L88" s="10">
        <v>121.44</v>
      </c>
      <c r="M88" s="10">
        <v>0</v>
      </c>
      <c r="N88" s="10">
        <v>130.6</v>
      </c>
      <c r="O88" s="10">
        <v>0</v>
      </c>
      <c r="P88" s="10">
        <v>127.8</v>
      </c>
      <c r="Q88" s="10">
        <v>0</v>
      </c>
      <c r="R88" s="10">
        <v>0</v>
      </c>
      <c r="S88" s="10">
        <v>122.86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118.71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129.19999999999999</v>
      </c>
      <c r="AK88">
        <v>1093.42</v>
      </c>
      <c r="AL88">
        <v>82</v>
      </c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1" x14ac:dyDescent="0.25">
      <c r="A89" s="10" t="s">
        <v>391</v>
      </c>
      <c r="B89" s="10">
        <v>83</v>
      </c>
      <c r="C89" s="10" t="s">
        <v>289</v>
      </c>
      <c r="D89" s="10" t="s">
        <v>290</v>
      </c>
      <c r="E89" s="10" t="s">
        <v>363</v>
      </c>
      <c r="F89" s="10">
        <v>9</v>
      </c>
      <c r="G89" s="10">
        <v>1083.21</v>
      </c>
      <c r="H89" s="10">
        <v>0</v>
      </c>
      <c r="I89" s="10">
        <v>0</v>
      </c>
      <c r="J89" s="10">
        <v>0</v>
      </c>
      <c r="K89" s="10">
        <v>127.34</v>
      </c>
      <c r="L89" s="10">
        <v>0</v>
      </c>
      <c r="M89" s="10">
        <v>0</v>
      </c>
      <c r="N89" s="10">
        <v>0</v>
      </c>
      <c r="O89" s="10">
        <v>126.62</v>
      </c>
      <c r="P89" s="10">
        <v>0</v>
      </c>
      <c r="Q89" s="10">
        <v>123.77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119.02</v>
      </c>
      <c r="Z89" s="10">
        <v>0</v>
      </c>
      <c r="AA89" s="10">
        <v>0</v>
      </c>
      <c r="AB89" s="10">
        <v>116.23</v>
      </c>
      <c r="AC89" s="10">
        <v>126.88</v>
      </c>
      <c r="AD89" s="10">
        <v>125.79</v>
      </c>
      <c r="AE89" s="10">
        <v>97.06</v>
      </c>
      <c r="AF89" s="10">
        <v>0</v>
      </c>
      <c r="AG89" s="10">
        <v>120.5</v>
      </c>
      <c r="AH89" s="10">
        <v>0</v>
      </c>
      <c r="AI89" s="10">
        <v>0</v>
      </c>
      <c r="AJ89" s="10">
        <v>127.11</v>
      </c>
      <c r="AK89">
        <v>1083.21</v>
      </c>
      <c r="AL89">
        <v>83</v>
      </c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</row>
    <row r="90" spans="1:91" x14ac:dyDescent="0.25">
      <c r="A90" s="10" t="s">
        <v>391</v>
      </c>
      <c r="B90" s="10">
        <v>84</v>
      </c>
      <c r="C90" s="10" t="s">
        <v>68</v>
      </c>
      <c r="D90" s="10" t="s">
        <v>231</v>
      </c>
      <c r="E90" s="10" t="s">
        <v>368</v>
      </c>
      <c r="F90" s="10">
        <v>9</v>
      </c>
      <c r="G90" s="10">
        <v>1082.04</v>
      </c>
      <c r="H90" s="10">
        <v>119.54</v>
      </c>
      <c r="I90" s="10">
        <v>120.9</v>
      </c>
      <c r="J90" s="10">
        <v>0</v>
      </c>
      <c r="K90" s="10">
        <v>115.03</v>
      </c>
      <c r="L90" s="10">
        <v>120.49</v>
      </c>
      <c r="M90" s="10">
        <v>0</v>
      </c>
      <c r="N90" s="10">
        <v>0</v>
      </c>
      <c r="O90" s="10">
        <v>119.21</v>
      </c>
      <c r="P90" s="10">
        <v>116.99</v>
      </c>
      <c r="Q90" s="10">
        <v>0</v>
      </c>
      <c r="R90" s="10">
        <v>119.66</v>
      </c>
      <c r="S90" s="10">
        <v>0</v>
      </c>
      <c r="T90" s="10">
        <v>0</v>
      </c>
      <c r="U90" s="10">
        <v>0</v>
      </c>
      <c r="V90" s="10">
        <v>131.91999999999999</v>
      </c>
      <c r="W90" s="10">
        <v>118.3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126.41</v>
      </c>
      <c r="AK90">
        <v>1082.04</v>
      </c>
      <c r="AL90">
        <v>84</v>
      </c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</row>
    <row r="91" spans="1:91" x14ac:dyDescent="0.25">
      <c r="A91" s="10" t="s">
        <v>391</v>
      </c>
      <c r="B91" s="10">
        <v>85</v>
      </c>
      <c r="C91" s="10" t="s">
        <v>245</v>
      </c>
      <c r="D91" s="10" t="s">
        <v>167</v>
      </c>
      <c r="E91" s="10" t="s">
        <v>358</v>
      </c>
      <c r="F91" s="10">
        <v>9</v>
      </c>
      <c r="G91" s="10">
        <v>1079</v>
      </c>
      <c r="H91" s="10">
        <v>0</v>
      </c>
      <c r="I91" s="10">
        <v>118.81</v>
      </c>
      <c r="J91" s="10">
        <v>0</v>
      </c>
      <c r="K91" s="10">
        <v>117.77</v>
      </c>
      <c r="L91" s="10">
        <v>117.85</v>
      </c>
      <c r="M91" s="10">
        <v>0</v>
      </c>
      <c r="N91" s="10">
        <v>118.35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121.9</v>
      </c>
      <c r="U91" s="10">
        <v>0</v>
      </c>
      <c r="V91" s="10">
        <v>126.81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117.09</v>
      </c>
      <c r="AD91" s="10">
        <v>116.06</v>
      </c>
      <c r="AE91" s="10">
        <v>0</v>
      </c>
      <c r="AF91" s="10">
        <v>0</v>
      </c>
      <c r="AG91" s="10">
        <v>0</v>
      </c>
      <c r="AH91" s="10">
        <v>124.36</v>
      </c>
      <c r="AI91" s="10">
        <v>1</v>
      </c>
      <c r="AJ91" s="10">
        <v>124.36</v>
      </c>
      <c r="AK91">
        <v>1079</v>
      </c>
      <c r="AL91">
        <v>85</v>
      </c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</row>
    <row r="92" spans="1:91" x14ac:dyDescent="0.25">
      <c r="A92" s="10" t="s">
        <v>391</v>
      </c>
      <c r="B92" s="10">
        <v>86</v>
      </c>
      <c r="C92" s="10" t="s">
        <v>424</v>
      </c>
      <c r="D92" s="10" t="s">
        <v>425</v>
      </c>
      <c r="E92" s="10" t="s">
        <v>567</v>
      </c>
      <c r="F92" s="10">
        <v>8</v>
      </c>
      <c r="G92" s="10">
        <v>1065.51</v>
      </c>
      <c r="H92" s="10">
        <v>147.66</v>
      </c>
      <c r="I92" s="10">
        <v>148.16999999999999</v>
      </c>
      <c r="J92" s="10">
        <v>145.52000000000001</v>
      </c>
      <c r="K92" s="10">
        <v>95.83</v>
      </c>
      <c r="L92" s="10">
        <v>0</v>
      </c>
      <c r="M92" s="10">
        <v>0</v>
      </c>
      <c r="N92" s="10">
        <v>0</v>
      </c>
      <c r="O92" s="10">
        <v>144.69999999999999</v>
      </c>
      <c r="P92" s="10">
        <v>121.54</v>
      </c>
      <c r="Q92" s="10">
        <v>0</v>
      </c>
      <c r="R92" s="10">
        <v>119.2</v>
      </c>
      <c r="S92" s="10">
        <v>0</v>
      </c>
      <c r="T92" s="10">
        <v>142.88999999999999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147.91999999999999</v>
      </c>
      <c r="AK92">
        <v>1065.51</v>
      </c>
      <c r="AL92">
        <v>86</v>
      </c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</row>
    <row r="93" spans="1:91" x14ac:dyDescent="0.25">
      <c r="A93" s="10" t="s">
        <v>391</v>
      </c>
      <c r="B93" s="10">
        <v>87</v>
      </c>
      <c r="C93" s="10" t="s">
        <v>468</v>
      </c>
      <c r="D93" s="10" t="s">
        <v>278</v>
      </c>
      <c r="E93" s="10" t="s">
        <v>367</v>
      </c>
      <c r="F93" s="10">
        <v>8</v>
      </c>
      <c r="G93" s="10">
        <v>1038.5999999999999</v>
      </c>
      <c r="H93" s="10">
        <v>0</v>
      </c>
      <c r="I93" s="10">
        <v>0</v>
      </c>
      <c r="J93" s="10">
        <v>0</v>
      </c>
      <c r="K93" s="10">
        <v>133.72999999999999</v>
      </c>
      <c r="L93" s="10">
        <v>0</v>
      </c>
      <c r="M93" s="10">
        <v>130.19999999999999</v>
      </c>
      <c r="N93" s="10">
        <v>0</v>
      </c>
      <c r="O93" s="10">
        <v>0</v>
      </c>
      <c r="P93" s="10">
        <v>0</v>
      </c>
      <c r="Q93" s="10">
        <v>81.25</v>
      </c>
      <c r="R93" s="10">
        <v>0</v>
      </c>
      <c r="S93" s="10">
        <v>0</v>
      </c>
      <c r="T93" s="10">
        <v>132.58000000000001</v>
      </c>
      <c r="U93" s="10">
        <v>0</v>
      </c>
      <c r="V93" s="10">
        <v>0</v>
      </c>
      <c r="W93" s="10">
        <v>0</v>
      </c>
      <c r="X93" s="10">
        <v>0</v>
      </c>
      <c r="Y93" s="10">
        <v>130.61000000000001</v>
      </c>
      <c r="Z93" s="10">
        <v>146.66</v>
      </c>
      <c r="AA93" s="10">
        <v>0</v>
      </c>
      <c r="AB93" s="10">
        <v>0</v>
      </c>
      <c r="AC93" s="10">
        <v>141.58000000000001</v>
      </c>
      <c r="AD93" s="10">
        <v>141.99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144.33000000000001</v>
      </c>
      <c r="AK93">
        <v>1038.5999999999999</v>
      </c>
      <c r="AL93">
        <v>87</v>
      </c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</row>
    <row r="94" spans="1:91" x14ac:dyDescent="0.25">
      <c r="A94" s="10" t="s">
        <v>392</v>
      </c>
      <c r="B94" s="10">
        <v>88</v>
      </c>
      <c r="C94" s="10" t="s">
        <v>129</v>
      </c>
      <c r="D94" s="10" t="s">
        <v>130</v>
      </c>
      <c r="E94" s="10" t="s">
        <v>457</v>
      </c>
      <c r="F94" s="10">
        <v>9</v>
      </c>
      <c r="G94" s="10">
        <v>1032.31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114.43</v>
      </c>
      <c r="P94" s="10">
        <v>112.51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114.44</v>
      </c>
      <c r="W94" s="10">
        <v>110.66</v>
      </c>
      <c r="X94" s="10">
        <v>116.21</v>
      </c>
      <c r="Y94" s="10">
        <v>0</v>
      </c>
      <c r="Z94" s="10">
        <v>111.16</v>
      </c>
      <c r="AA94" s="10">
        <v>115.55</v>
      </c>
      <c r="AB94" s="10">
        <v>0</v>
      </c>
      <c r="AC94" s="10">
        <v>0</v>
      </c>
      <c r="AD94" s="10">
        <v>0</v>
      </c>
      <c r="AE94" s="10">
        <v>120.35</v>
      </c>
      <c r="AF94" s="10">
        <v>0</v>
      </c>
      <c r="AG94" s="10">
        <v>117</v>
      </c>
      <c r="AH94" s="10">
        <v>0</v>
      </c>
      <c r="AI94" s="10">
        <v>0</v>
      </c>
      <c r="AJ94" s="10">
        <v>118.68</v>
      </c>
      <c r="AK94">
        <v>1032.31</v>
      </c>
      <c r="AL94">
        <v>88</v>
      </c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1" x14ac:dyDescent="0.25">
      <c r="A95" s="10" t="s">
        <v>391</v>
      </c>
      <c r="B95" s="10">
        <v>89</v>
      </c>
      <c r="C95" s="10" t="s">
        <v>180</v>
      </c>
      <c r="D95" s="10" t="s">
        <v>181</v>
      </c>
      <c r="E95" s="10" t="s">
        <v>606</v>
      </c>
      <c r="F95" s="10">
        <v>8</v>
      </c>
      <c r="G95" s="10">
        <v>1025.69</v>
      </c>
      <c r="H95" s="10">
        <v>130.52000000000001</v>
      </c>
      <c r="I95" s="10">
        <v>0</v>
      </c>
      <c r="J95" s="10">
        <v>0</v>
      </c>
      <c r="K95" s="10">
        <v>129.88999999999999</v>
      </c>
      <c r="L95" s="10">
        <v>124.57</v>
      </c>
      <c r="M95" s="10">
        <v>0</v>
      </c>
      <c r="N95" s="10">
        <v>0</v>
      </c>
      <c r="O95" s="10">
        <v>130.12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131.86000000000001</v>
      </c>
      <c r="V95" s="10">
        <v>0</v>
      </c>
      <c r="W95" s="10">
        <v>0</v>
      </c>
      <c r="X95" s="10">
        <v>0</v>
      </c>
      <c r="Y95" s="10">
        <v>0</v>
      </c>
      <c r="Z95" s="10">
        <v>119.63</v>
      </c>
      <c r="AA95" s="10">
        <v>0</v>
      </c>
      <c r="AB95" s="10">
        <v>0</v>
      </c>
      <c r="AC95" s="10">
        <v>0</v>
      </c>
      <c r="AD95" s="10">
        <v>0</v>
      </c>
      <c r="AE95" s="10">
        <v>133.03</v>
      </c>
      <c r="AF95" s="10">
        <v>0</v>
      </c>
      <c r="AG95" s="10">
        <v>126.07</v>
      </c>
      <c r="AH95" s="10">
        <v>0</v>
      </c>
      <c r="AI95" s="10">
        <v>0</v>
      </c>
      <c r="AJ95" s="10">
        <v>132.44999999999999</v>
      </c>
      <c r="AK95">
        <v>1025.69</v>
      </c>
      <c r="AL95">
        <v>89</v>
      </c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</row>
    <row r="96" spans="1:91" x14ac:dyDescent="0.25">
      <c r="A96" s="10" t="s">
        <v>392</v>
      </c>
      <c r="B96" s="10">
        <v>90</v>
      </c>
      <c r="C96" s="10" t="s">
        <v>186</v>
      </c>
      <c r="D96" s="10" t="s">
        <v>119</v>
      </c>
      <c r="E96" s="10" t="s">
        <v>417</v>
      </c>
      <c r="F96" s="10">
        <v>8</v>
      </c>
      <c r="G96" s="10">
        <v>1018.09</v>
      </c>
      <c r="H96" s="10">
        <v>0</v>
      </c>
      <c r="I96" s="10">
        <v>0</v>
      </c>
      <c r="J96" s="10">
        <v>127.9</v>
      </c>
      <c r="K96" s="10">
        <v>131.02000000000001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127.21</v>
      </c>
      <c r="R96" s="10">
        <v>126.29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125.94</v>
      </c>
      <c r="Z96" s="10">
        <v>124.28</v>
      </c>
      <c r="AA96" s="10">
        <v>126.84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128.61000000000001</v>
      </c>
      <c r="AH96" s="10">
        <v>0</v>
      </c>
      <c r="AI96" s="10">
        <v>0</v>
      </c>
      <c r="AJ96" s="10">
        <v>129.82</v>
      </c>
      <c r="AK96">
        <v>1018.09</v>
      </c>
      <c r="AL96">
        <v>90</v>
      </c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</row>
    <row r="97" spans="1:91" x14ac:dyDescent="0.25">
      <c r="A97" s="10" t="s">
        <v>392</v>
      </c>
      <c r="B97" s="10">
        <v>91</v>
      </c>
      <c r="C97" s="10" t="s">
        <v>291</v>
      </c>
      <c r="D97" s="10" t="s">
        <v>436</v>
      </c>
      <c r="E97" s="10" t="s">
        <v>417</v>
      </c>
      <c r="F97" s="10">
        <v>8</v>
      </c>
      <c r="G97" s="10">
        <v>1017.58</v>
      </c>
      <c r="H97" s="10">
        <v>130.5</v>
      </c>
      <c r="I97" s="10">
        <v>125.47</v>
      </c>
      <c r="J97" s="10">
        <v>125.05</v>
      </c>
      <c r="K97" s="10">
        <v>127.95</v>
      </c>
      <c r="L97" s="10">
        <v>124.02</v>
      </c>
      <c r="M97" s="10">
        <v>0</v>
      </c>
      <c r="N97" s="10">
        <v>0</v>
      </c>
      <c r="O97" s="10">
        <v>130.19</v>
      </c>
      <c r="P97" s="10">
        <v>0</v>
      </c>
      <c r="Q97" s="10">
        <v>0</v>
      </c>
      <c r="R97" s="10">
        <v>128.07</v>
      </c>
      <c r="S97" s="10">
        <v>0</v>
      </c>
      <c r="T97" s="10">
        <v>0</v>
      </c>
      <c r="U97" s="10">
        <v>126.33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130.35</v>
      </c>
      <c r="AK97">
        <v>1017.58</v>
      </c>
      <c r="AL97">
        <v>91</v>
      </c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</row>
    <row r="98" spans="1:91" x14ac:dyDescent="0.25">
      <c r="A98" s="10" t="s">
        <v>391</v>
      </c>
      <c r="B98" s="10">
        <v>92</v>
      </c>
      <c r="C98" s="10" t="s">
        <v>305</v>
      </c>
      <c r="D98" s="10" t="s">
        <v>308</v>
      </c>
      <c r="E98" s="10" t="s">
        <v>375</v>
      </c>
      <c r="F98" s="10">
        <v>7</v>
      </c>
      <c r="G98" s="10">
        <v>1009.57</v>
      </c>
      <c r="H98" s="10">
        <v>0</v>
      </c>
      <c r="I98" s="10">
        <v>143.88999999999999</v>
      </c>
      <c r="J98" s="10">
        <v>0</v>
      </c>
      <c r="K98" s="10">
        <v>0</v>
      </c>
      <c r="L98" s="10">
        <v>0</v>
      </c>
      <c r="M98" s="10">
        <v>147.19</v>
      </c>
      <c r="N98" s="10">
        <v>139.83000000000001</v>
      </c>
      <c r="O98" s="10">
        <v>0</v>
      </c>
      <c r="P98" s="10">
        <v>0</v>
      </c>
      <c r="Q98" s="10">
        <v>141.38</v>
      </c>
      <c r="R98" s="10">
        <v>0</v>
      </c>
      <c r="S98" s="10">
        <v>148.38</v>
      </c>
      <c r="T98" s="10">
        <v>144.49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144.41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147.79</v>
      </c>
      <c r="AK98">
        <v>1009.57</v>
      </c>
      <c r="AL98">
        <v>92</v>
      </c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</row>
    <row r="99" spans="1:91" x14ac:dyDescent="0.25">
      <c r="A99" s="10" t="s">
        <v>391</v>
      </c>
      <c r="B99" s="10">
        <v>93</v>
      </c>
      <c r="C99" s="10" t="s">
        <v>324</v>
      </c>
      <c r="D99" s="10" t="s">
        <v>167</v>
      </c>
      <c r="E99" s="10" t="s">
        <v>364</v>
      </c>
      <c r="F99" s="10">
        <v>7</v>
      </c>
      <c r="G99" s="10">
        <v>991.71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147.88999999999999</v>
      </c>
      <c r="W99" s="10">
        <v>143.41999999999999</v>
      </c>
      <c r="X99" s="10">
        <v>0</v>
      </c>
      <c r="Y99" s="10">
        <v>0</v>
      </c>
      <c r="Z99" s="10">
        <v>0</v>
      </c>
      <c r="AA99" s="10">
        <v>143.58000000000001</v>
      </c>
      <c r="AB99" s="10">
        <v>132.69</v>
      </c>
      <c r="AC99" s="10">
        <v>134.6</v>
      </c>
      <c r="AD99" s="10">
        <v>0</v>
      </c>
      <c r="AE99" s="10">
        <v>0</v>
      </c>
      <c r="AF99" s="10">
        <v>148.5</v>
      </c>
      <c r="AG99" s="10">
        <v>141.03</v>
      </c>
      <c r="AH99" s="10">
        <v>0</v>
      </c>
      <c r="AI99" s="10">
        <v>0</v>
      </c>
      <c r="AJ99" s="10">
        <v>148.19999999999999</v>
      </c>
      <c r="AK99">
        <v>991.71</v>
      </c>
      <c r="AL99">
        <v>93</v>
      </c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</row>
    <row r="100" spans="1:91" x14ac:dyDescent="0.25">
      <c r="A100" s="10" t="s">
        <v>391</v>
      </c>
      <c r="B100" s="10">
        <v>94</v>
      </c>
      <c r="C100" s="10" t="s">
        <v>309</v>
      </c>
      <c r="D100" s="10" t="s">
        <v>79</v>
      </c>
      <c r="E100" s="10" t="s">
        <v>923</v>
      </c>
      <c r="F100" s="10">
        <v>8</v>
      </c>
      <c r="G100" s="10">
        <v>980.28</v>
      </c>
      <c r="H100" s="10">
        <v>139.72999999999999</v>
      </c>
      <c r="I100" s="10">
        <v>0</v>
      </c>
      <c r="J100" s="10">
        <v>0</v>
      </c>
      <c r="K100" s="10">
        <v>139.15</v>
      </c>
      <c r="L100" s="10">
        <v>55.88</v>
      </c>
      <c r="M100" s="10">
        <v>0</v>
      </c>
      <c r="N100" s="10">
        <v>0</v>
      </c>
      <c r="O100" s="10">
        <v>0</v>
      </c>
      <c r="P100" s="10">
        <v>0</v>
      </c>
      <c r="Q100" s="10">
        <v>133.01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142.81</v>
      </c>
      <c r="Y100" s="10">
        <v>136.01</v>
      </c>
      <c r="Z100" s="10">
        <v>0</v>
      </c>
      <c r="AA100" s="10">
        <v>100</v>
      </c>
      <c r="AB100" s="10">
        <v>133.69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141.27000000000001</v>
      </c>
      <c r="AK100">
        <v>980.28</v>
      </c>
      <c r="AL100">
        <v>94</v>
      </c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</row>
    <row r="101" spans="1:91" x14ac:dyDescent="0.25">
      <c r="A101" s="10" t="s">
        <v>391</v>
      </c>
      <c r="B101" s="10">
        <v>95</v>
      </c>
      <c r="C101" s="10" t="s">
        <v>287</v>
      </c>
      <c r="D101" s="10" t="s">
        <v>288</v>
      </c>
      <c r="E101" s="10" t="s">
        <v>371</v>
      </c>
      <c r="F101" s="10">
        <v>8</v>
      </c>
      <c r="G101" s="10">
        <v>970.68</v>
      </c>
      <c r="H101" s="10">
        <v>0</v>
      </c>
      <c r="I101" s="10">
        <v>125.55</v>
      </c>
      <c r="J101" s="10">
        <v>126.21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96.43</v>
      </c>
      <c r="R101" s="10">
        <v>0</v>
      </c>
      <c r="S101" s="10">
        <v>120.79</v>
      </c>
      <c r="T101" s="10">
        <v>125.6</v>
      </c>
      <c r="U101" s="10">
        <v>0</v>
      </c>
      <c r="V101" s="10">
        <v>126.48</v>
      </c>
      <c r="W101" s="10">
        <v>125.33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124.29</v>
      </c>
      <c r="AH101" s="10">
        <v>0</v>
      </c>
      <c r="AI101" s="10">
        <v>0</v>
      </c>
      <c r="AJ101" s="10">
        <v>126.35</v>
      </c>
      <c r="AK101">
        <v>970.68</v>
      </c>
      <c r="AL101">
        <v>95</v>
      </c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</row>
    <row r="102" spans="1:91" x14ac:dyDescent="0.25">
      <c r="A102" s="10" t="s">
        <v>391</v>
      </c>
      <c r="B102" s="10">
        <v>96</v>
      </c>
      <c r="C102" s="10" t="s">
        <v>69</v>
      </c>
      <c r="D102" s="10" t="s">
        <v>70</v>
      </c>
      <c r="E102" s="10" t="s">
        <v>359</v>
      </c>
      <c r="F102" s="10">
        <v>7</v>
      </c>
      <c r="G102" s="10">
        <v>940.98</v>
      </c>
      <c r="H102" s="10">
        <v>0</v>
      </c>
      <c r="I102" s="10">
        <v>121.32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134.19</v>
      </c>
      <c r="P102" s="10">
        <v>134.41</v>
      </c>
      <c r="Q102" s="10">
        <v>0</v>
      </c>
      <c r="R102" s="10">
        <v>0</v>
      </c>
      <c r="S102" s="10">
        <v>134.11000000000001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135.47999999999999</v>
      </c>
      <c r="AA102" s="10">
        <v>0</v>
      </c>
      <c r="AB102" s="10">
        <v>0</v>
      </c>
      <c r="AC102" s="10">
        <v>134.97999999999999</v>
      </c>
      <c r="AD102" s="10">
        <v>0</v>
      </c>
      <c r="AE102" s="10">
        <v>146.49</v>
      </c>
      <c r="AF102" s="10">
        <v>0</v>
      </c>
      <c r="AG102" s="10">
        <v>0</v>
      </c>
      <c r="AH102" s="10">
        <v>0</v>
      </c>
      <c r="AI102" s="10">
        <v>0</v>
      </c>
      <c r="AJ102" s="10">
        <v>140.99</v>
      </c>
      <c r="AK102">
        <v>940.98</v>
      </c>
      <c r="AL102">
        <v>96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</row>
    <row r="103" spans="1:91" x14ac:dyDescent="0.25">
      <c r="A103" s="10" t="s">
        <v>391</v>
      </c>
      <c r="B103" s="10">
        <v>97</v>
      </c>
      <c r="C103" s="10" t="s">
        <v>235</v>
      </c>
      <c r="D103" s="10" t="s">
        <v>137</v>
      </c>
      <c r="E103" s="10" t="s">
        <v>364</v>
      </c>
      <c r="F103" s="10">
        <v>7</v>
      </c>
      <c r="G103" s="10">
        <v>938.94</v>
      </c>
      <c r="H103" s="10">
        <v>0</v>
      </c>
      <c r="I103" s="10">
        <v>0</v>
      </c>
      <c r="J103" s="10">
        <v>0</v>
      </c>
      <c r="K103" s="10">
        <v>134.57</v>
      </c>
      <c r="L103" s="10">
        <v>0</v>
      </c>
      <c r="M103" s="10">
        <v>0</v>
      </c>
      <c r="N103" s="10">
        <v>0</v>
      </c>
      <c r="O103" s="10">
        <v>132.85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131.16999999999999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134.53</v>
      </c>
      <c r="AB103" s="10">
        <v>130.65</v>
      </c>
      <c r="AC103" s="10">
        <v>132.94999999999999</v>
      </c>
      <c r="AD103" s="10">
        <v>142.22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138.4</v>
      </c>
      <c r="AK103">
        <v>938.94</v>
      </c>
      <c r="AL103">
        <v>97</v>
      </c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</row>
    <row r="104" spans="1:91" x14ac:dyDescent="0.25">
      <c r="A104" s="10" t="s">
        <v>391</v>
      </c>
      <c r="B104" s="10">
        <v>98</v>
      </c>
      <c r="C104" s="10" t="s">
        <v>55</v>
      </c>
      <c r="D104" s="10" t="s">
        <v>56</v>
      </c>
      <c r="E104" s="10" t="s">
        <v>364</v>
      </c>
      <c r="F104" s="10">
        <v>7</v>
      </c>
      <c r="G104" s="10">
        <v>933.54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125.92</v>
      </c>
      <c r="Q104" s="10">
        <v>131.80000000000001</v>
      </c>
      <c r="R104" s="10">
        <v>0</v>
      </c>
      <c r="S104" s="10">
        <v>0</v>
      </c>
      <c r="T104" s="10">
        <v>128.26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138.77000000000001</v>
      </c>
      <c r="AA104" s="10">
        <v>134.03</v>
      </c>
      <c r="AB104" s="10">
        <v>0</v>
      </c>
      <c r="AC104" s="10">
        <v>137.80000000000001</v>
      </c>
      <c r="AD104" s="10">
        <v>136.96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138.29</v>
      </c>
      <c r="AK104">
        <v>933.54</v>
      </c>
      <c r="AL104">
        <v>98</v>
      </c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</row>
    <row r="105" spans="1:91" x14ac:dyDescent="0.25">
      <c r="A105" s="10" t="s">
        <v>391</v>
      </c>
      <c r="B105" s="10">
        <v>99</v>
      </c>
      <c r="C105" s="10" t="s">
        <v>104</v>
      </c>
      <c r="D105" s="10" t="s">
        <v>734</v>
      </c>
      <c r="E105" s="10" t="s">
        <v>386</v>
      </c>
      <c r="F105" s="10">
        <v>8</v>
      </c>
      <c r="G105" s="10">
        <v>930.78</v>
      </c>
      <c r="H105" s="10">
        <v>0</v>
      </c>
      <c r="I105" s="10">
        <v>113.86</v>
      </c>
      <c r="J105" s="10">
        <v>113.41</v>
      </c>
      <c r="K105" s="10">
        <v>0</v>
      </c>
      <c r="L105" s="10">
        <v>0</v>
      </c>
      <c r="M105" s="10">
        <v>0</v>
      </c>
      <c r="N105" s="10">
        <v>119.78</v>
      </c>
      <c r="O105" s="10">
        <v>0</v>
      </c>
      <c r="P105" s="10">
        <v>0</v>
      </c>
      <c r="Q105" s="10">
        <v>0</v>
      </c>
      <c r="R105" s="10">
        <v>112.07</v>
      </c>
      <c r="S105" s="10">
        <v>0</v>
      </c>
      <c r="T105" s="10">
        <v>0</v>
      </c>
      <c r="U105" s="10">
        <v>118.08</v>
      </c>
      <c r="V105" s="10">
        <v>0</v>
      </c>
      <c r="W105" s="10">
        <v>0</v>
      </c>
      <c r="X105" s="10">
        <v>0</v>
      </c>
      <c r="Y105" s="10">
        <v>0</v>
      </c>
      <c r="Z105" s="10">
        <v>126.68</v>
      </c>
      <c r="AA105" s="10">
        <v>116.23</v>
      </c>
      <c r="AB105" s="10">
        <v>110.67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123.23</v>
      </c>
      <c r="AK105">
        <v>930.78</v>
      </c>
      <c r="AL105">
        <v>99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</row>
    <row r="106" spans="1:91" x14ac:dyDescent="0.25">
      <c r="A106" s="10" t="s">
        <v>392</v>
      </c>
      <c r="B106" s="10">
        <v>100</v>
      </c>
      <c r="C106" s="10" t="s">
        <v>276</v>
      </c>
      <c r="D106" s="10" t="s">
        <v>277</v>
      </c>
      <c r="E106" s="10" t="s">
        <v>381</v>
      </c>
      <c r="F106" s="10">
        <v>9</v>
      </c>
      <c r="G106" s="10">
        <v>927.67</v>
      </c>
      <c r="H106" s="10">
        <v>0</v>
      </c>
      <c r="I106" s="10">
        <v>0</v>
      </c>
      <c r="J106" s="10">
        <v>110.92</v>
      </c>
      <c r="K106" s="10">
        <v>0</v>
      </c>
      <c r="L106" s="10">
        <v>105.46</v>
      </c>
      <c r="M106" s="10">
        <v>0</v>
      </c>
      <c r="N106" s="10">
        <v>0</v>
      </c>
      <c r="O106" s="10">
        <v>111.45</v>
      </c>
      <c r="P106" s="10">
        <v>78.569999999999993</v>
      </c>
      <c r="Q106" s="10">
        <v>0</v>
      </c>
      <c r="R106" s="10">
        <v>105.86</v>
      </c>
      <c r="S106" s="10">
        <v>103.87</v>
      </c>
      <c r="T106" s="10">
        <v>0</v>
      </c>
      <c r="U106" s="10">
        <v>104.91</v>
      </c>
      <c r="V106" s="10">
        <v>0</v>
      </c>
      <c r="W106" s="10">
        <v>0</v>
      </c>
      <c r="X106" s="10">
        <v>0</v>
      </c>
      <c r="Y106" s="10">
        <v>0</v>
      </c>
      <c r="Z106" s="10">
        <v>106.63</v>
      </c>
      <c r="AA106" s="10">
        <v>0</v>
      </c>
      <c r="AB106" s="10">
        <v>100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111.19</v>
      </c>
      <c r="AK106">
        <v>927.67</v>
      </c>
      <c r="AL106">
        <v>100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</row>
    <row r="107" spans="1:91" x14ac:dyDescent="0.25">
      <c r="A107" s="10" t="s">
        <v>391</v>
      </c>
      <c r="B107" s="10">
        <v>101</v>
      </c>
      <c r="C107" s="10" t="s">
        <v>498</v>
      </c>
      <c r="D107" s="10" t="s">
        <v>30</v>
      </c>
      <c r="E107" s="10" t="s">
        <v>379</v>
      </c>
      <c r="F107" s="10">
        <v>8</v>
      </c>
      <c r="G107" s="10">
        <v>922.6</v>
      </c>
      <c r="H107" s="10">
        <v>130.41999999999999</v>
      </c>
      <c r="I107" s="10">
        <v>0</v>
      </c>
      <c r="J107" s="10">
        <v>0</v>
      </c>
      <c r="K107" s="10">
        <v>130.79</v>
      </c>
      <c r="L107" s="10">
        <v>0</v>
      </c>
      <c r="M107" s="10">
        <v>0</v>
      </c>
      <c r="N107" s="10">
        <v>50</v>
      </c>
      <c r="O107" s="10">
        <v>0</v>
      </c>
      <c r="P107" s="10">
        <v>0</v>
      </c>
      <c r="Q107" s="10">
        <v>129.76</v>
      </c>
      <c r="R107" s="10">
        <v>130.62</v>
      </c>
      <c r="S107" s="10">
        <v>0</v>
      </c>
      <c r="T107" s="10">
        <v>0</v>
      </c>
      <c r="U107" s="10">
        <v>129.53</v>
      </c>
      <c r="V107" s="10">
        <v>0</v>
      </c>
      <c r="W107" s="10">
        <v>0</v>
      </c>
      <c r="X107" s="10">
        <v>0</v>
      </c>
      <c r="Y107" s="10">
        <v>0</v>
      </c>
      <c r="Z107" s="10">
        <v>131.47999999999999</v>
      </c>
      <c r="AA107" s="10">
        <v>0</v>
      </c>
      <c r="AB107" s="10">
        <v>0</v>
      </c>
      <c r="AC107" s="10">
        <v>0</v>
      </c>
      <c r="AD107" s="10">
        <v>0</v>
      </c>
      <c r="AE107" s="10">
        <v>90</v>
      </c>
      <c r="AF107" s="10">
        <v>0</v>
      </c>
      <c r="AG107" s="10">
        <v>0</v>
      </c>
      <c r="AH107" s="10">
        <v>0</v>
      </c>
      <c r="AI107" s="10">
        <v>0</v>
      </c>
      <c r="AJ107" s="10">
        <v>131.13999999999999</v>
      </c>
      <c r="AK107">
        <v>922.6</v>
      </c>
      <c r="AL107">
        <v>101</v>
      </c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</row>
    <row r="108" spans="1:91" x14ac:dyDescent="0.25">
      <c r="A108" s="10" t="s">
        <v>391</v>
      </c>
      <c r="B108" s="10">
        <v>102</v>
      </c>
      <c r="C108" s="10" t="s">
        <v>191</v>
      </c>
      <c r="D108" s="10" t="s">
        <v>192</v>
      </c>
      <c r="E108" s="10" t="s">
        <v>450</v>
      </c>
      <c r="F108" s="10">
        <v>8</v>
      </c>
      <c r="G108" s="10">
        <v>922.47</v>
      </c>
      <c r="H108" s="10">
        <v>0</v>
      </c>
      <c r="I108" s="10">
        <v>0</v>
      </c>
      <c r="J108" s="10">
        <v>124.41</v>
      </c>
      <c r="K108" s="10">
        <v>0</v>
      </c>
      <c r="L108" s="10">
        <v>128.84</v>
      </c>
      <c r="M108" s="10">
        <v>0</v>
      </c>
      <c r="N108" s="10">
        <v>0</v>
      </c>
      <c r="O108" s="10">
        <v>127.94</v>
      </c>
      <c r="P108" s="10">
        <v>119.73</v>
      </c>
      <c r="Q108" s="10">
        <v>0</v>
      </c>
      <c r="R108" s="10">
        <v>121.74</v>
      </c>
      <c r="S108" s="10">
        <v>0</v>
      </c>
      <c r="T108" s="10">
        <v>0</v>
      </c>
      <c r="U108" s="10">
        <v>50</v>
      </c>
      <c r="V108" s="10">
        <v>0</v>
      </c>
      <c r="W108" s="10">
        <v>0</v>
      </c>
      <c r="X108" s="10">
        <v>0</v>
      </c>
      <c r="Y108" s="10">
        <v>0</v>
      </c>
      <c r="Z108" s="10">
        <v>123.02</v>
      </c>
      <c r="AA108" s="10">
        <v>0</v>
      </c>
      <c r="AB108" s="10">
        <v>126.79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128.38999999999999</v>
      </c>
      <c r="AK108">
        <v>922.47</v>
      </c>
      <c r="AL108">
        <v>102</v>
      </c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</row>
    <row r="109" spans="1:91" x14ac:dyDescent="0.25">
      <c r="A109" s="10" t="s">
        <v>391</v>
      </c>
      <c r="B109" s="10">
        <v>103</v>
      </c>
      <c r="C109" s="10" t="s">
        <v>168</v>
      </c>
      <c r="D109" s="10" t="s">
        <v>169</v>
      </c>
      <c r="E109" s="10" t="s">
        <v>729</v>
      </c>
      <c r="F109" s="10">
        <v>7</v>
      </c>
      <c r="G109" s="10">
        <v>922.32</v>
      </c>
      <c r="H109" s="10">
        <v>0</v>
      </c>
      <c r="I109" s="10">
        <v>0</v>
      </c>
      <c r="J109" s="10">
        <v>130.1</v>
      </c>
      <c r="K109" s="10">
        <v>0</v>
      </c>
      <c r="L109" s="10">
        <v>0</v>
      </c>
      <c r="M109" s="10">
        <v>0</v>
      </c>
      <c r="N109" s="10">
        <v>0</v>
      </c>
      <c r="O109" s="10">
        <v>133.74</v>
      </c>
      <c r="P109" s="10">
        <v>130.32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132.71</v>
      </c>
      <c r="AB109" s="10">
        <v>0</v>
      </c>
      <c r="AC109" s="10">
        <v>132.43</v>
      </c>
      <c r="AD109" s="10">
        <v>0</v>
      </c>
      <c r="AE109" s="10">
        <v>0</v>
      </c>
      <c r="AF109" s="10">
        <v>134.03</v>
      </c>
      <c r="AG109" s="10">
        <v>128.99</v>
      </c>
      <c r="AH109" s="10">
        <v>0</v>
      </c>
      <c r="AI109" s="10">
        <v>0</v>
      </c>
      <c r="AJ109" s="10">
        <v>133.88999999999999</v>
      </c>
      <c r="AK109">
        <v>922.32</v>
      </c>
      <c r="AL109">
        <v>103</v>
      </c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</row>
    <row r="110" spans="1:91" x14ac:dyDescent="0.25">
      <c r="A110" s="10" t="s">
        <v>391</v>
      </c>
      <c r="B110" s="10">
        <v>104</v>
      </c>
      <c r="C110" s="10" t="s">
        <v>657</v>
      </c>
      <c r="D110" s="10" t="s">
        <v>213</v>
      </c>
      <c r="E110" s="10" t="s">
        <v>367</v>
      </c>
      <c r="F110" s="10">
        <v>7</v>
      </c>
      <c r="G110" s="10">
        <v>920.52</v>
      </c>
      <c r="H110" s="10">
        <v>129.77000000000001</v>
      </c>
      <c r="I110" s="10">
        <v>128.68</v>
      </c>
      <c r="J110" s="10">
        <v>0</v>
      </c>
      <c r="K110" s="10">
        <v>0</v>
      </c>
      <c r="L110" s="10">
        <v>0</v>
      </c>
      <c r="M110" s="10">
        <v>124.35</v>
      </c>
      <c r="N110" s="10">
        <v>0</v>
      </c>
      <c r="O110" s="10">
        <v>0</v>
      </c>
      <c r="P110" s="10">
        <v>0</v>
      </c>
      <c r="Q110" s="10">
        <v>129.49</v>
      </c>
      <c r="R110" s="10">
        <v>0</v>
      </c>
      <c r="S110" s="10">
        <v>138.04</v>
      </c>
      <c r="T110" s="10">
        <v>130.6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139.59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138.82</v>
      </c>
      <c r="AK110">
        <v>920.52</v>
      </c>
      <c r="AL110">
        <v>104</v>
      </c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</row>
    <row r="111" spans="1:91" x14ac:dyDescent="0.25">
      <c r="A111" s="10" t="s">
        <v>391</v>
      </c>
      <c r="B111" s="10">
        <v>105</v>
      </c>
      <c r="C111" s="10" t="s">
        <v>83</v>
      </c>
      <c r="D111" s="10" t="s">
        <v>84</v>
      </c>
      <c r="E111" s="10" t="s">
        <v>367</v>
      </c>
      <c r="F111" s="10">
        <v>7</v>
      </c>
      <c r="G111" s="10">
        <v>920.42</v>
      </c>
      <c r="H111" s="10">
        <v>0</v>
      </c>
      <c r="I111" s="10">
        <v>0</v>
      </c>
      <c r="J111" s="10">
        <v>0</v>
      </c>
      <c r="K111" s="10">
        <v>130.72999999999999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125.92</v>
      </c>
      <c r="R111" s="10">
        <v>0</v>
      </c>
      <c r="S111" s="10">
        <v>0</v>
      </c>
      <c r="T111" s="10">
        <v>0</v>
      </c>
      <c r="U111" s="10">
        <v>0</v>
      </c>
      <c r="V111" s="10">
        <v>138.72</v>
      </c>
      <c r="W111" s="10">
        <v>134.54</v>
      </c>
      <c r="X111" s="10">
        <v>0</v>
      </c>
      <c r="Y111" s="10">
        <v>123.67</v>
      </c>
      <c r="Z111" s="10">
        <v>137.6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129.24</v>
      </c>
      <c r="AH111" s="10">
        <v>0</v>
      </c>
      <c r="AI111" s="10">
        <v>0</v>
      </c>
      <c r="AJ111" s="10">
        <v>138.16</v>
      </c>
      <c r="AK111">
        <v>920.42</v>
      </c>
      <c r="AL111">
        <v>105</v>
      </c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</row>
    <row r="112" spans="1:91" x14ac:dyDescent="0.25">
      <c r="A112" s="10" t="s">
        <v>391</v>
      </c>
      <c r="B112" s="10">
        <v>106</v>
      </c>
      <c r="C112" s="10" t="s">
        <v>519</v>
      </c>
      <c r="D112" s="10" t="s">
        <v>336</v>
      </c>
      <c r="E112" s="10" t="s">
        <v>565</v>
      </c>
      <c r="F112" s="10">
        <v>7</v>
      </c>
      <c r="G112" s="10">
        <v>915</v>
      </c>
      <c r="H112" s="10">
        <v>0</v>
      </c>
      <c r="I112" s="10">
        <v>97.06</v>
      </c>
      <c r="J112" s="10">
        <v>139.88999999999999</v>
      </c>
      <c r="K112" s="10">
        <v>135.78</v>
      </c>
      <c r="L112" s="10">
        <v>0</v>
      </c>
      <c r="M112" s="10">
        <v>0</v>
      </c>
      <c r="N112" s="10">
        <v>0</v>
      </c>
      <c r="O112" s="10">
        <v>138.47</v>
      </c>
      <c r="P112" s="10">
        <v>137.97</v>
      </c>
      <c r="Q112" s="10">
        <v>0</v>
      </c>
      <c r="R112" s="10">
        <v>130.24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135.59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139.18</v>
      </c>
      <c r="AK112">
        <v>915</v>
      </c>
      <c r="AL112">
        <v>106</v>
      </c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</row>
    <row r="113" spans="1:91" x14ac:dyDescent="0.25">
      <c r="A113" s="10" t="s">
        <v>391</v>
      </c>
      <c r="B113" s="10">
        <v>107</v>
      </c>
      <c r="C113" s="10" t="s">
        <v>860</v>
      </c>
      <c r="D113" s="10" t="s">
        <v>137</v>
      </c>
      <c r="E113" s="10" t="s">
        <v>363</v>
      </c>
      <c r="F113" s="10">
        <v>8</v>
      </c>
      <c r="G113" s="10">
        <v>910.55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67.86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110.71</v>
      </c>
      <c r="Z113" s="10">
        <v>115.23</v>
      </c>
      <c r="AA113" s="10">
        <v>126.25</v>
      </c>
      <c r="AB113" s="10">
        <v>0</v>
      </c>
      <c r="AC113" s="10">
        <v>117.08</v>
      </c>
      <c r="AD113" s="10">
        <v>0</v>
      </c>
      <c r="AE113" s="10">
        <v>132.08000000000001</v>
      </c>
      <c r="AF113" s="10">
        <v>121.63</v>
      </c>
      <c r="AG113" s="10">
        <v>119.71</v>
      </c>
      <c r="AH113" s="10">
        <v>0</v>
      </c>
      <c r="AI113" s="10">
        <v>0</v>
      </c>
      <c r="AJ113" s="10">
        <v>129.16999999999999</v>
      </c>
      <c r="AK113">
        <v>910.55</v>
      </c>
      <c r="AL113">
        <v>107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</row>
    <row r="114" spans="1:91" x14ac:dyDescent="0.25">
      <c r="A114" s="10" t="s">
        <v>391</v>
      </c>
      <c r="B114" s="10">
        <v>108</v>
      </c>
      <c r="C114" s="10" t="s">
        <v>313</v>
      </c>
      <c r="D114" s="10" t="s">
        <v>444</v>
      </c>
      <c r="E114" s="10" t="s">
        <v>357</v>
      </c>
      <c r="F114" s="10">
        <v>7</v>
      </c>
      <c r="G114" s="10">
        <v>907.36</v>
      </c>
      <c r="H114" s="10">
        <v>0</v>
      </c>
      <c r="I114" s="10">
        <v>0</v>
      </c>
      <c r="J114" s="10">
        <v>0</v>
      </c>
      <c r="K114" s="10">
        <v>140.88999999999999</v>
      </c>
      <c r="L114" s="10">
        <v>94.12</v>
      </c>
      <c r="M114" s="10">
        <v>0</v>
      </c>
      <c r="N114" s="10">
        <v>0</v>
      </c>
      <c r="O114" s="10">
        <v>94.12</v>
      </c>
      <c r="P114" s="10">
        <v>0</v>
      </c>
      <c r="Q114" s="10">
        <v>144.79</v>
      </c>
      <c r="R114" s="10">
        <v>143.72999999999999</v>
      </c>
      <c r="S114" s="10">
        <v>142.47</v>
      </c>
      <c r="T114" s="10">
        <v>0</v>
      </c>
      <c r="U114" s="10">
        <v>0</v>
      </c>
      <c r="V114" s="10">
        <v>0</v>
      </c>
      <c r="W114" s="10">
        <v>147.24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146.02000000000001</v>
      </c>
      <c r="AK114">
        <v>907.36</v>
      </c>
      <c r="AL114">
        <v>108</v>
      </c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</row>
    <row r="115" spans="1:91" x14ac:dyDescent="0.25">
      <c r="A115" s="10" t="s">
        <v>391</v>
      </c>
      <c r="B115" s="10">
        <v>109</v>
      </c>
      <c r="C115" s="10" t="s">
        <v>905</v>
      </c>
      <c r="D115" s="10" t="s">
        <v>906</v>
      </c>
      <c r="E115" s="10" t="s">
        <v>367</v>
      </c>
      <c r="F115" s="10">
        <v>8</v>
      </c>
      <c r="G115" s="10">
        <v>905.66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112.27</v>
      </c>
      <c r="W115" s="10">
        <v>107.11</v>
      </c>
      <c r="X115" s="10">
        <v>0</v>
      </c>
      <c r="Y115" s="10">
        <v>112.45</v>
      </c>
      <c r="Z115" s="10">
        <v>0</v>
      </c>
      <c r="AA115" s="10">
        <v>114.23</v>
      </c>
      <c r="AB115" s="10">
        <v>0</v>
      </c>
      <c r="AC115" s="10">
        <v>0</v>
      </c>
      <c r="AD115" s="10">
        <v>95</v>
      </c>
      <c r="AE115" s="10">
        <v>132.36000000000001</v>
      </c>
      <c r="AF115" s="10">
        <v>116.78</v>
      </c>
      <c r="AG115" s="10">
        <v>115.46</v>
      </c>
      <c r="AH115" s="10">
        <v>0</v>
      </c>
      <c r="AI115" s="10">
        <v>0</v>
      </c>
      <c r="AJ115" s="10">
        <v>124.57</v>
      </c>
      <c r="AK115">
        <v>905.66</v>
      </c>
      <c r="AL115">
        <v>109</v>
      </c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</row>
    <row r="116" spans="1:91" x14ac:dyDescent="0.25">
      <c r="A116" s="10" t="s">
        <v>391</v>
      </c>
      <c r="B116" s="10">
        <v>110</v>
      </c>
      <c r="C116" s="10" t="s">
        <v>426</v>
      </c>
      <c r="D116" s="10" t="s">
        <v>325</v>
      </c>
      <c r="E116" s="10" t="s">
        <v>358</v>
      </c>
      <c r="F116" s="10">
        <v>7</v>
      </c>
      <c r="G116" s="10">
        <v>905.01</v>
      </c>
      <c r="H116" s="10">
        <v>131.49</v>
      </c>
      <c r="I116" s="10">
        <v>128.03</v>
      </c>
      <c r="J116" s="10">
        <v>0</v>
      </c>
      <c r="K116" s="10">
        <v>126.36</v>
      </c>
      <c r="L116" s="10">
        <v>118.96</v>
      </c>
      <c r="M116" s="10">
        <v>126.55</v>
      </c>
      <c r="N116" s="10">
        <v>0</v>
      </c>
      <c r="O116" s="10">
        <v>0</v>
      </c>
      <c r="P116" s="10">
        <v>132.5</v>
      </c>
      <c r="Q116" s="10">
        <v>0</v>
      </c>
      <c r="R116" s="10">
        <v>0</v>
      </c>
      <c r="S116" s="10">
        <v>0</v>
      </c>
      <c r="T116" s="10">
        <v>141.12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136.81</v>
      </c>
      <c r="AK116">
        <v>905.01</v>
      </c>
      <c r="AL116">
        <v>110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</row>
    <row r="117" spans="1:91" x14ac:dyDescent="0.25">
      <c r="A117" s="10" t="s">
        <v>391</v>
      </c>
      <c r="B117" s="10">
        <v>111</v>
      </c>
      <c r="C117" s="10" t="s">
        <v>940</v>
      </c>
      <c r="D117" s="10" t="s">
        <v>164</v>
      </c>
      <c r="E117" s="10" t="s">
        <v>367</v>
      </c>
      <c r="F117" s="10">
        <v>6</v>
      </c>
      <c r="G117" s="10">
        <v>902.11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148.97999999999999</v>
      </c>
      <c r="P117" s="10">
        <v>150.08000000000001</v>
      </c>
      <c r="Q117" s="10">
        <v>147.66999999999999</v>
      </c>
      <c r="R117" s="10">
        <v>0</v>
      </c>
      <c r="S117" s="10">
        <v>153.19</v>
      </c>
      <c r="T117" s="10">
        <v>0</v>
      </c>
      <c r="U117" s="10">
        <v>0</v>
      </c>
      <c r="V117" s="10">
        <v>151.19</v>
      </c>
      <c r="W117" s="10">
        <v>151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152.19</v>
      </c>
      <c r="AK117">
        <v>902.11</v>
      </c>
      <c r="AL117">
        <v>111</v>
      </c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</row>
    <row r="118" spans="1:91" x14ac:dyDescent="0.25">
      <c r="A118" s="10" t="s">
        <v>391</v>
      </c>
      <c r="B118" s="10">
        <v>112</v>
      </c>
      <c r="C118" s="10" t="s">
        <v>163</v>
      </c>
      <c r="D118" s="10" t="s">
        <v>164</v>
      </c>
      <c r="E118" s="10" t="s">
        <v>363</v>
      </c>
      <c r="F118" s="10">
        <v>7</v>
      </c>
      <c r="G118" s="10">
        <v>896.76</v>
      </c>
      <c r="H118" s="10">
        <v>0</v>
      </c>
      <c r="I118" s="10">
        <v>129.55000000000001</v>
      </c>
      <c r="J118" s="10">
        <v>0</v>
      </c>
      <c r="K118" s="10">
        <v>130.01</v>
      </c>
      <c r="L118" s="10">
        <v>0</v>
      </c>
      <c r="M118" s="10">
        <v>0</v>
      </c>
      <c r="N118" s="10">
        <v>0</v>
      </c>
      <c r="O118" s="10">
        <v>121.47</v>
      </c>
      <c r="P118" s="10">
        <v>0</v>
      </c>
      <c r="Q118" s="10">
        <v>127.83</v>
      </c>
      <c r="R118" s="10">
        <v>129.46</v>
      </c>
      <c r="S118" s="10">
        <v>128.5</v>
      </c>
      <c r="T118" s="10">
        <v>0</v>
      </c>
      <c r="U118" s="10">
        <v>129.94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129.97999999999999</v>
      </c>
      <c r="AK118">
        <v>896.76</v>
      </c>
      <c r="AL118">
        <v>112</v>
      </c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</row>
    <row r="119" spans="1:91" x14ac:dyDescent="0.25">
      <c r="A119" s="10" t="s">
        <v>391</v>
      </c>
      <c r="B119" s="10">
        <v>113</v>
      </c>
      <c r="C119" s="10" t="s">
        <v>420</v>
      </c>
      <c r="D119" s="10" t="s">
        <v>268</v>
      </c>
      <c r="E119" s="10" t="s">
        <v>362</v>
      </c>
      <c r="F119" s="10">
        <v>6</v>
      </c>
      <c r="G119" s="10">
        <v>895.51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148.31</v>
      </c>
      <c r="R119" s="10">
        <v>0</v>
      </c>
      <c r="S119" s="10">
        <v>138.31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154.03</v>
      </c>
      <c r="AA119" s="10">
        <v>150.29</v>
      </c>
      <c r="AB119" s="10">
        <v>0</v>
      </c>
      <c r="AC119" s="10">
        <v>151.80000000000001</v>
      </c>
      <c r="AD119" s="10">
        <v>0</v>
      </c>
      <c r="AE119" s="10">
        <v>0</v>
      </c>
      <c r="AF119" s="10">
        <v>0</v>
      </c>
      <c r="AG119" s="10">
        <v>152.77000000000001</v>
      </c>
      <c r="AH119" s="10">
        <v>0</v>
      </c>
      <c r="AI119" s="10">
        <v>0</v>
      </c>
      <c r="AJ119" s="10">
        <v>153.4</v>
      </c>
      <c r="AK119">
        <v>895.51</v>
      </c>
      <c r="AL119">
        <v>113</v>
      </c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</row>
    <row r="120" spans="1:91" x14ac:dyDescent="0.25">
      <c r="A120" s="10" t="s">
        <v>391</v>
      </c>
      <c r="B120" s="10">
        <v>114</v>
      </c>
      <c r="C120" s="10" t="s">
        <v>590</v>
      </c>
      <c r="D120" s="10" t="s">
        <v>207</v>
      </c>
      <c r="E120" s="10" t="s">
        <v>367</v>
      </c>
      <c r="F120" s="10">
        <v>7</v>
      </c>
      <c r="G120" s="10">
        <v>891.38</v>
      </c>
      <c r="H120" s="10">
        <v>0</v>
      </c>
      <c r="I120" s="10">
        <v>126.89</v>
      </c>
      <c r="J120" s="10">
        <v>0</v>
      </c>
      <c r="K120" s="10">
        <v>0</v>
      </c>
      <c r="L120" s="10">
        <v>129.99</v>
      </c>
      <c r="M120" s="10">
        <v>129.37</v>
      </c>
      <c r="N120" s="10">
        <v>0</v>
      </c>
      <c r="O120" s="10">
        <v>0</v>
      </c>
      <c r="P120" s="10">
        <v>126.98</v>
      </c>
      <c r="Q120" s="10">
        <v>126.53</v>
      </c>
      <c r="R120" s="10">
        <v>0</v>
      </c>
      <c r="S120" s="10">
        <v>126.17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125.45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129.68</v>
      </c>
      <c r="AK120">
        <v>891.38</v>
      </c>
      <c r="AL120">
        <v>114</v>
      </c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</row>
    <row r="121" spans="1:91" x14ac:dyDescent="0.25">
      <c r="A121" s="10" t="s">
        <v>391</v>
      </c>
      <c r="B121" s="10">
        <v>115</v>
      </c>
      <c r="C121" s="10" t="s">
        <v>74</v>
      </c>
      <c r="D121" s="10" t="s">
        <v>320</v>
      </c>
      <c r="E121" s="10" t="s">
        <v>367</v>
      </c>
      <c r="F121" s="10">
        <v>8</v>
      </c>
      <c r="G121" s="10">
        <v>887.07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109.94</v>
      </c>
      <c r="Q121" s="10">
        <v>0</v>
      </c>
      <c r="R121" s="10">
        <v>110.78</v>
      </c>
      <c r="S121" s="10">
        <v>112.12</v>
      </c>
      <c r="T121" s="10">
        <v>0</v>
      </c>
      <c r="U121" s="10">
        <v>0</v>
      </c>
      <c r="V121" s="10">
        <v>114.88</v>
      </c>
      <c r="W121" s="10">
        <v>112.19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114.77</v>
      </c>
      <c r="AD121" s="10">
        <v>0</v>
      </c>
      <c r="AE121" s="10">
        <v>0</v>
      </c>
      <c r="AF121" s="10">
        <v>95</v>
      </c>
      <c r="AG121" s="10">
        <v>117.39</v>
      </c>
      <c r="AH121" s="10">
        <v>0</v>
      </c>
      <c r="AI121" s="10">
        <v>0</v>
      </c>
      <c r="AJ121" s="10">
        <v>116.14</v>
      </c>
      <c r="AK121">
        <v>887.07</v>
      </c>
      <c r="AL121">
        <v>115</v>
      </c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</row>
    <row r="122" spans="1:91" x14ac:dyDescent="0.25">
      <c r="A122" s="10" t="s">
        <v>391</v>
      </c>
      <c r="B122" s="10">
        <v>116</v>
      </c>
      <c r="C122" s="10" t="s">
        <v>185</v>
      </c>
      <c r="D122" s="10" t="s">
        <v>67</v>
      </c>
      <c r="E122" s="10" t="s">
        <v>389</v>
      </c>
      <c r="F122" s="10">
        <v>8</v>
      </c>
      <c r="G122" s="10">
        <v>885.42</v>
      </c>
      <c r="H122" s="10">
        <v>128.66</v>
      </c>
      <c r="I122" s="10">
        <v>125.85</v>
      </c>
      <c r="J122" s="10">
        <v>127.02</v>
      </c>
      <c r="K122" s="10">
        <v>126.69</v>
      </c>
      <c r="L122" s="10">
        <v>122.52</v>
      </c>
      <c r="M122" s="10">
        <v>0</v>
      </c>
      <c r="N122" s="10">
        <v>0</v>
      </c>
      <c r="O122" s="10">
        <v>117.18</v>
      </c>
      <c r="P122" s="10">
        <v>0</v>
      </c>
      <c r="Q122" s="10">
        <v>0</v>
      </c>
      <c r="R122" s="10">
        <v>50</v>
      </c>
      <c r="S122" s="10">
        <v>0</v>
      </c>
      <c r="T122" s="10">
        <v>87.5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127.84</v>
      </c>
      <c r="AK122">
        <v>885.42</v>
      </c>
      <c r="AL122">
        <v>116</v>
      </c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</row>
    <row r="123" spans="1:91" x14ac:dyDescent="0.25">
      <c r="A123" s="10" t="s">
        <v>391</v>
      </c>
      <c r="B123" s="10">
        <v>117</v>
      </c>
      <c r="C123" s="10" t="s">
        <v>112</v>
      </c>
      <c r="D123" s="10" t="s">
        <v>480</v>
      </c>
      <c r="E123" s="10" t="s">
        <v>357</v>
      </c>
      <c r="F123" s="10">
        <v>6</v>
      </c>
      <c r="G123" s="10">
        <v>872.64</v>
      </c>
      <c r="H123" s="10">
        <v>149.32</v>
      </c>
      <c r="I123" s="10">
        <v>147.18</v>
      </c>
      <c r="J123" s="10">
        <v>147.56</v>
      </c>
      <c r="K123" s="10">
        <v>0</v>
      </c>
      <c r="L123" s="10">
        <v>147.31</v>
      </c>
      <c r="M123" s="10">
        <v>0</v>
      </c>
      <c r="N123" s="10">
        <v>0</v>
      </c>
      <c r="O123" s="10">
        <v>145.81</v>
      </c>
      <c r="P123" s="10">
        <v>135.46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148.44</v>
      </c>
      <c r="AK123">
        <v>872.64</v>
      </c>
      <c r="AL123">
        <v>117</v>
      </c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</row>
    <row r="124" spans="1:91" x14ac:dyDescent="0.25">
      <c r="A124" s="10" t="s">
        <v>392</v>
      </c>
      <c r="B124" s="10">
        <v>118</v>
      </c>
      <c r="C124" s="10" t="s">
        <v>211</v>
      </c>
      <c r="D124" s="10" t="s">
        <v>228</v>
      </c>
      <c r="E124" s="10" t="s">
        <v>367</v>
      </c>
      <c r="F124" s="10">
        <v>7</v>
      </c>
      <c r="G124" s="10">
        <v>868.7</v>
      </c>
      <c r="H124" s="10">
        <v>0</v>
      </c>
      <c r="I124" s="10">
        <v>0</v>
      </c>
      <c r="J124" s="10">
        <v>0</v>
      </c>
      <c r="K124" s="10">
        <v>118</v>
      </c>
      <c r="L124" s="10">
        <v>0</v>
      </c>
      <c r="M124" s="10">
        <v>0</v>
      </c>
      <c r="N124" s="10">
        <v>0</v>
      </c>
      <c r="O124" s="10">
        <v>0</v>
      </c>
      <c r="P124" s="10">
        <v>124.79</v>
      </c>
      <c r="Q124" s="10">
        <v>0</v>
      </c>
      <c r="R124" s="10">
        <v>0</v>
      </c>
      <c r="S124" s="10">
        <v>0</v>
      </c>
      <c r="T124" s="10">
        <v>0</v>
      </c>
      <c r="U124" s="10">
        <v>126.67</v>
      </c>
      <c r="V124" s="10">
        <v>0</v>
      </c>
      <c r="W124" s="10">
        <v>130.22999999999999</v>
      </c>
      <c r="X124" s="10">
        <v>0</v>
      </c>
      <c r="Y124" s="10">
        <v>125.22</v>
      </c>
      <c r="Z124" s="10">
        <v>119.46</v>
      </c>
      <c r="AA124" s="10">
        <v>0</v>
      </c>
      <c r="AB124" s="10">
        <v>124.33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128.44999999999999</v>
      </c>
      <c r="AK124">
        <v>868.7</v>
      </c>
      <c r="AL124">
        <v>118</v>
      </c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</row>
    <row r="125" spans="1:91" x14ac:dyDescent="0.25">
      <c r="A125" s="10" t="s">
        <v>391</v>
      </c>
      <c r="B125" s="10">
        <v>119</v>
      </c>
      <c r="C125" s="10" t="s">
        <v>695</v>
      </c>
      <c r="D125" s="10" t="s">
        <v>505</v>
      </c>
      <c r="E125" s="10" t="s">
        <v>439</v>
      </c>
      <c r="F125" s="10">
        <v>6</v>
      </c>
      <c r="G125" s="10">
        <v>866</v>
      </c>
      <c r="H125" s="10">
        <v>146.85</v>
      </c>
      <c r="I125" s="10">
        <v>0</v>
      </c>
      <c r="J125" s="10">
        <v>0</v>
      </c>
      <c r="K125" s="10">
        <v>146.6</v>
      </c>
      <c r="L125" s="10">
        <v>0</v>
      </c>
      <c r="M125" s="10">
        <v>0</v>
      </c>
      <c r="N125" s="10">
        <v>144.88</v>
      </c>
      <c r="O125" s="10">
        <v>0</v>
      </c>
      <c r="P125" s="10">
        <v>147.34</v>
      </c>
      <c r="Q125" s="10">
        <v>136.91999999999999</v>
      </c>
      <c r="R125" s="10">
        <v>143.41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147.1</v>
      </c>
      <c r="AK125">
        <v>866</v>
      </c>
      <c r="AL125">
        <v>119</v>
      </c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</row>
    <row r="126" spans="1:91" x14ac:dyDescent="0.25">
      <c r="A126" s="10" t="s">
        <v>391</v>
      </c>
      <c r="B126" s="10">
        <v>120</v>
      </c>
      <c r="C126" s="10" t="s">
        <v>451</v>
      </c>
      <c r="D126" s="10" t="s">
        <v>452</v>
      </c>
      <c r="E126" s="10" t="s">
        <v>363</v>
      </c>
      <c r="F126" s="10">
        <v>6</v>
      </c>
      <c r="G126" s="10">
        <v>857.03</v>
      </c>
      <c r="H126" s="10">
        <v>0</v>
      </c>
      <c r="I126" s="10">
        <v>135.33000000000001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145.91</v>
      </c>
      <c r="U126" s="10">
        <v>0</v>
      </c>
      <c r="V126" s="10">
        <v>0</v>
      </c>
      <c r="W126" s="10">
        <v>144.13</v>
      </c>
      <c r="X126" s="10">
        <v>0</v>
      </c>
      <c r="Y126" s="10">
        <v>0</v>
      </c>
      <c r="Z126" s="10">
        <v>0</v>
      </c>
      <c r="AA126" s="10">
        <v>146.07</v>
      </c>
      <c r="AB126" s="10">
        <v>0</v>
      </c>
      <c r="AC126" s="10">
        <v>0</v>
      </c>
      <c r="AD126" s="10">
        <v>148.83000000000001</v>
      </c>
      <c r="AE126" s="10">
        <v>0</v>
      </c>
      <c r="AF126" s="10">
        <v>0</v>
      </c>
      <c r="AG126" s="10">
        <v>136.76</v>
      </c>
      <c r="AH126" s="10">
        <v>0</v>
      </c>
      <c r="AI126" s="10">
        <v>0</v>
      </c>
      <c r="AJ126" s="10">
        <v>147.44999999999999</v>
      </c>
      <c r="AK126">
        <v>857.03</v>
      </c>
      <c r="AL126">
        <v>120</v>
      </c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</row>
    <row r="127" spans="1:91" x14ac:dyDescent="0.25">
      <c r="A127" s="10" t="s">
        <v>391</v>
      </c>
      <c r="B127" s="10">
        <v>121</v>
      </c>
      <c r="C127" s="10" t="s">
        <v>837</v>
      </c>
      <c r="D127" s="10" t="s">
        <v>17</v>
      </c>
      <c r="E127" s="10" t="s">
        <v>364</v>
      </c>
      <c r="F127" s="10">
        <v>7</v>
      </c>
      <c r="G127" s="10">
        <v>855.47</v>
      </c>
      <c r="H127" s="10">
        <v>0</v>
      </c>
      <c r="I127" s="10">
        <v>118.68</v>
      </c>
      <c r="J127" s="10">
        <v>0</v>
      </c>
      <c r="K127" s="10">
        <v>131.41999999999999</v>
      </c>
      <c r="L127" s="10">
        <v>108.82</v>
      </c>
      <c r="M127" s="10">
        <v>0</v>
      </c>
      <c r="N127" s="10">
        <v>0</v>
      </c>
      <c r="O127" s="10">
        <v>0</v>
      </c>
      <c r="P127" s="10">
        <v>120.61</v>
      </c>
      <c r="Q127" s="10">
        <v>129.35</v>
      </c>
      <c r="R127" s="10">
        <v>115.17</v>
      </c>
      <c r="S127" s="10">
        <v>0</v>
      </c>
      <c r="T127" s="10">
        <v>131.41999999999999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131.41999999999999</v>
      </c>
      <c r="AK127">
        <v>855.47</v>
      </c>
      <c r="AL127">
        <v>121</v>
      </c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</row>
    <row r="128" spans="1:91" x14ac:dyDescent="0.25">
      <c r="A128" s="10" t="s">
        <v>392</v>
      </c>
      <c r="B128" s="10">
        <v>122</v>
      </c>
      <c r="C128" s="10" t="s">
        <v>455</v>
      </c>
      <c r="D128" s="10" t="s">
        <v>456</v>
      </c>
      <c r="E128" s="10" t="s">
        <v>362</v>
      </c>
      <c r="F128" s="10">
        <v>7</v>
      </c>
      <c r="G128" s="10">
        <v>845.41</v>
      </c>
      <c r="H128" s="10">
        <v>0</v>
      </c>
      <c r="I128" s="10">
        <v>123.5</v>
      </c>
      <c r="J128" s="10">
        <v>125.38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95</v>
      </c>
      <c r="R128" s="10">
        <v>123.76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131.68</v>
      </c>
      <c r="AA128" s="10">
        <v>117.84</v>
      </c>
      <c r="AB128" s="10">
        <v>0</v>
      </c>
      <c r="AC128" s="10">
        <v>0</v>
      </c>
      <c r="AD128" s="10">
        <v>128.25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129.97</v>
      </c>
      <c r="AK128">
        <v>845.41</v>
      </c>
      <c r="AL128">
        <v>122</v>
      </c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</row>
    <row r="129" spans="1:91" x14ac:dyDescent="0.25">
      <c r="A129" s="10" t="s">
        <v>391</v>
      </c>
      <c r="B129" s="10">
        <v>123</v>
      </c>
      <c r="C129" s="10" t="s">
        <v>510</v>
      </c>
      <c r="D129" s="10" t="s">
        <v>511</v>
      </c>
      <c r="F129" s="10">
        <v>7</v>
      </c>
      <c r="G129" s="10">
        <v>838.68</v>
      </c>
      <c r="H129" s="10">
        <v>0</v>
      </c>
      <c r="I129" s="10">
        <v>118.31</v>
      </c>
      <c r="J129" s="10">
        <v>121.06</v>
      </c>
      <c r="K129" s="10">
        <v>117.25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121.63</v>
      </c>
      <c r="T129" s="10">
        <v>122.19</v>
      </c>
      <c r="U129" s="10">
        <v>118.35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119.89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121.91</v>
      </c>
      <c r="AK129">
        <v>838.68</v>
      </c>
      <c r="AL129">
        <v>123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</row>
    <row r="130" spans="1:91" x14ac:dyDescent="0.25">
      <c r="A130" s="10" t="s">
        <v>391</v>
      </c>
      <c r="B130" s="10">
        <v>124</v>
      </c>
      <c r="C130" s="10" t="s">
        <v>149</v>
      </c>
      <c r="D130" s="10" t="s">
        <v>62</v>
      </c>
      <c r="E130" s="10" t="s">
        <v>367</v>
      </c>
      <c r="F130" s="10">
        <v>6</v>
      </c>
      <c r="G130" s="10">
        <v>833.81</v>
      </c>
      <c r="H130" s="10">
        <v>0</v>
      </c>
      <c r="I130" s="10">
        <v>133.74</v>
      </c>
      <c r="J130" s="10">
        <v>0</v>
      </c>
      <c r="K130" s="10">
        <v>143.05000000000001</v>
      </c>
      <c r="L130" s="10">
        <v>0</v>
      </c>
      <c r="M130" s="10">
        <v>0</v>
      </c>
      <c r="N130" s="10">
        <v>144.43</v>
      </c>
      <c r="O130" s="10">
        <v>0</v>
      </c>
      <c r="P130" s="10">
        <v>0</v>
      </c>
      <c r="Q130" s="10">
        <v>141.46</v>
      </c>
      <c r="R130" s="10">
        <v>0</v>
      </c>
      <c r="S130" s="10">
        <v>0</v>
      </c>
      <c r="T130" s="10">
        <v>0</v>
      </c>
      <c r="U130" s="10">
        <v>136.22999999999999</v>
      </c>
      <c r="V130" s="10">
        <v>134.9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143.74</v>
      </c>
      <c r="AK130">
        <v>833.81</v>
      </c>
      <c r="AL130">
        <v>124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</row>
    <row r="131" spans="1:91" x14ac:dyDescent="0.25">
      <c r="A131" s="10" t="s">
        <v>392</v>
      </c>
      <c r="B131" s="10">
        <v>125</v>
      </c>
      <c r="C131" s="10" t="s">
        <v>109</v>
      </c>
      <c r="D131" s="10" t="s">
        <v>110</v>
      </c>
      <c r="E131" s="10" t="s">
        <v>373</v>
      </c>
      <c r="F131" s="10">
        <v>7</v>
      </c>
      <c r="G131" s="10">
        <v>831.21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125.07</v>
      </c>
      <c r="P131" s="10">
        <v>121.2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123.38</v>
      </c>
      <c r="X131" s="10">
        <v>0</v>
      </c>
      <c r="Y131" s="10">
        <v>0</v>
      </c>
      <c r="Z131" s="10">
        <v>0</v>
      </c>
      <c r="AA131" s="10">
        <v>0</v>
      </c>
      <c r="AB131" s="10">
        <v>125.19</v>
      </c>
      <c r="AC131" s="10">
        <v>0</v>
      </c>
      <c r="AD131" s="10">
        <v>122.34</v>
      </c>
      <c r="AE131" s="10">
        <v>97.06</v>
      </c>
      <c r="AF131" s="10">
        <v>0</v>
      </c>
      <c r="AG131" s="10">
        <v>116.97</v>
      </c>
      <c r="AH131" s="10">
        <v>0</v>
      </c>
      <c r="AI131" s="10">
        <v>0</v>
      </c>
      <c r="AJ131" s="10">
        <v>125.13</v>
      </c>
      <c r="AK131">
        <v>831.21</v>
      </c>
      <c r="AL131">
        <v>125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</row>
    <row r="132" spans="1:91" x14ac:dyDescent="0.25">
      <c r="A132" s="10" t="s">
        <v>391</v>
      </c>
      <c r="B132" s="10">
        <v>126</v>
      </c>
      <c r="C132" s="10" t="s">
        <v>267</v>
      </c>
      <c r="D132" s="10" t="s">
        <v>252</v>
      </c>
      <c r="E132" s="10" t="s">
        <v>419</v>
      </c>
      <c r="F132" s="10">
        <v>7</v>
      </c>
      <c r="G132" s="10">
        <v>817.12</v>
      </c>
      <c r="H132" s="10">
        <v>0</v>
      </c>
      <c r="I132" s="10">
        <v>115.27</v>
      </c>
      <c r="J132" s="10">
        <v>118.18</v>
      </c>
      <c r="K132" s="10">
        <v>114.36</v>
      </c>
      <c r="L132" s="10">
        <v>115.84</v>
      </c>
      <c r="M132" s="10">
        <v>0</v>
      </c>
      <c r="N132" s="10">
        <v>118.14</v>
      </c>
      <c r="O132" s="10">
        <v>0</v>
      </c>
      <c r="P132" s="10">
        <v>115.08</v>
      </c>
      <c r="Q132" s="10">
        <v>0</v>
      </c>
      <c r="R132" s="10">
        <v>0</v>
      </c>
      <c r="S132" s="10">
        <v>120.25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119.22</v>
      </c>
      <c r="AK132">
        <v>817.12</v>
      </c>
      <c r="AL132">
        <v>126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</row>
    <row r="133" spans="1:91" x14ac:dyDescent="0.25">
      <c r="A133" s="10" t="s">
        <v>391</v>
      </c>
      <c r="B133" s="10">
        <v>127</v>
      </c>
      <c r="C133" s="10" t="s">
        <v>677</v>
      </c>
      <c r="D133" s="10" t="s">
        <v>665</v>
      </c>
      <c r="E133" s="10" t="s">
        <v>358</v>
      </c>
      <c r="F133" s="10">
        <v>6</v>
      </c>
      <c r="G133" s="10">
        <v>803.02</v>
      </c>
      <c r="H133" s="10">
        <v>0</v>
      </c>
      <c r="I133" s="10">
        <v>0</v>
      </c>
      <c r="J133" s="10">
        <v>0</v>
      </c>
      <c r="K133" s="10">
        <v>142.9</v>
      </c>
      <c r="L133" s="10">
        <v>0</v>
      </c>
      <c r="M133" s="10">
        <v>0</v>
      </c>
      <c r="N133" s="10">
        <v>0</v>
      </c>
      <c r="O133" s="10">
        <v>0</v>
      </c>
      <c r="P133" s="10">
        <v>145.25</v>
      </c>
      <c r="Q133" s="10">
        <v>142.76</v>
      </c>
      <c r="R133" s="10">
        <v>0</v>
      </c>
      <c r="S133" s="10">
        <v>0</v>
      </c>
      <c r="T133" s="10">
        <v>0</v>
      </c>
      <c r="U133" s="10">
        <v>146.11000000000001</v>
      </c>
      <c r="V133" s="10">
        <v>0</v>
      </c>
      <c r="W133" s="10">
        <v>0</v>
      </c>
      <c r="X133" s="10">
        <v>0</v>
      </c>
      <c r="Y133" s="10">
        <v>0</v>
      </c>
      <c r="Z133" s="10">
        <v>90</v>
      </c>
      <c r="AA133" s="10">
        <v>0</v>
      </c>
      <c r="AB133" s="10">
        <v>0</v>
      </c>
      <c r="AC133" s="10">
        <v>0</v>
      </c>
      <c r="AD133" s="10">
        <v>136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145.68</v>
      </c>
      <c r="AK133">
        <v>803.02</v>
      </c>
      <c r="AL133">
        <v>127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</row>
    <row r="134" spans="1:91" x14ac:dyDescent="0.25">
      <c r="A134" s="10" t="s">
        <v>391</v>
      </c>
      <c r="B134" s="10">
        <v>128</v>
      </c>
      <c r="C134" s="10" t="s">
        <v>199</v>
      </c>
      <c r="D134" s="10" t="s">
        <v>200</v>
      </c>
      <c r="E134" s="10" t="s">
        <v>361</v>
      </c>
      <c r="F134" s="10">
        <v>7</v>
      </c>
      <c r="G134" s="10">
        <v>801.47</v>
      </c>
      <c r="H134" s="10">
        <v>0</v>
      </c>
      <c r="I134" s="10">
        <v>113.71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112.36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117.6</v>
      </c>
      <c r="W134" s="10">
        <v>112.37</v>
      </c>
      <c r="X134" s="10">
        <v>0</v>
      </c>
      <c r="Y134" s="10">
        <v>0</v>
      </c>
      <c r="Z134" s="10">
        <v>0</v>
      </c>
      <c r="AA134" s="10">
        <v>112.67</v>
      </c>
      <c r="AB134" s="10">
        <v>116.27</v>
      </c>
      <c r="AC134" s="10">
        <v>0</v>
      </c>
      <c r="AD134" s="10">
        <v>0</v>
      </c>
      <c r="AE134" s="10">
        <v>0</v>
      </c>
      <c r="AF134" s="10">
        <v>0</v>
      </c>
      <c r="AG134" s="10">
        <v>116.49</v>
      </c>
      <c r="AH134" s="10">
        <v>0</v>
      </c>
      <c r="AI134" s="10">
        <v>0</v>
      </c>
      <c r="AJ134" s="10">
        <v>117.05</v>
      </c>
      <c r="AK134">
        <v>801.47</v>
      </c>
      <c r="AL134">
        <v>128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</row>
    <row r="135" spans="1:91" x14ac:dyDescent="0.25">
      <c r="A135" s="10" t="s">
        <v>392</v>
      </c>
      <c r="B135" s="10">
        <v>129</v>
      </c>
      <c r="C135" s="10" t="s">
        <v>182</v>
      </c>
      <c r="D135" s="10" t="s">
        <v>415</v>
      </c>
      <c r="E135" s="10" t="s">
        <v>387</v>
      </c>
      <c r="F135" s="10">
        <v>6</v>
      </c>
      <c r="G135" s="10">
        <v>799.4</v>
      </c>
      <c r="H135" s="10">
        <v>0</v>
      </c>
      <c r="I135" s="10">
        <v>131.59</v>
      </c>
      <c r="J135" s="10">
        <v>0</v>
      </c>
      <c r="K135" s="10">
        <v>132.16999999999999</v>
      </c>
      <c r="L135" s="10">
        <v>139.16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126.14</v>
      </c>
      <c r="X135" s="10">
        <v>129.33000000000001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141.01</v>
      </c>
      <c r="AH135" s="10">
        <v>0</v>
      </c>
      <c r="AI135" s="10">
        <v>0</v>
      </c>
      <c r="AJ135" s="10">
        <v>140.09</v>
      </c>
      <c r="AK135">
        <v>799.4</v>
      </c>
      <c r="AL135">
        <v>129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</row>
    <row r="136" spans="1:91" x14ac:dyDescent="0.25">
      <c r="A136" s="10" t="s">
        <v>392</v>
      </c>
      <c r="B136" s="10">
        <v>130</v>
      </c>
      <c r="C136" s="10" t="s">
        <v>203</v>
      </c>
      <c r="D136" s="10" t="s">
        <v>214</v>
      </c>
      <c r="E136" s="10" t="s">
        <v>362</v>
      </c>
      <c r="F136" s="10">
        <v>6</v>
      </c>
      <c r="G136" s="10">
        <v>792.05</v>
      </c>
      <c r="H136" s="10">
        <v>0</v>
      </c>
      <c r="I136" s="10">
        <v>132.52000000000001</v>
      </c>
      <c r="J136" s="10">
        <v>132.52000000000001</v>
      </c>
      <c r="K136" s="10">
        <v>0</v>
      </c>
      <c r="L136" s="10">
        <v>132.29</v>
      </c>
      <c r="M136" s="10">
        <v>0</v>
      </c>
      <c r="N136" s="10">
        <v>0</v>
      </c>
      <c r="O136" s="10">
        <v>0</v>
      </c>
      <c r="P136" s="10">
        <v>0</v>
      </c>
      <c r="Q136" s="10">
        <v>128.03</v>
      </c>
      <c r="R136" s="10">
        <v>133.52000000000001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133.16999999999999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133.35</v>
      </c>
      <c r="AK136">
        <v>792.05</v>
      </c>
      <c r="AL136">
        <v>130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</row>
    <row r="137" spans="1:91" x14ac:dyDescent="0.25">
      <c r="A137" s="10" t="s">
        <v>392</v>
      </c>
      <c r="B137" s="10">
        <v>131</v>
      </c>
      <c r="C137" s="10" t="s">
        <v>178</v>
      </c>
      <c r="D137" s="10" t="s">
        <v>179</v>
      </c>
      <c r="E137" s="10" t="s">
        <v>417</v>
      </c>
      <c r="F137" s="10">
        <v>6</v>
      </c>
      <c r="G137" s="10">
        <v>785.51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130.80000000000001</v>
      </c>
      <c r="N137" s="10">
        <v>0</v>
      </c>
      <c r="O137" s="10">
        <v>0</v>
      </c>
      <c r="P137" s="10">
        <v>126.81</v>
      </c>
      <c r="Q137" s="10">
        <v>133.13</v>
      </c>
      <c r="R137" s="10">
        <v>128.51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132.25</v>
      </c>
      <c r="AB137" s="10">
        <v>0</v>
      </c>
      <c r="AC137" s="10">
        <v>0</v>
      </c>
      <c r="AD137" s="10">
        <v>0</v>
      </c>
      <c r="AE137" s="10">
        <v>134.01</v>
      </c>
      <c r="AF137" s="10">
        <v>0</v>
      </c>
      <c r="AG137" s="10">
        <v>0</v>
      </c>
      <c r="AH137" s="10">
        <v>0</v>
      </c>
      <c r="AI137" s="10">
        <v>0</v>
      </c>
      <c r="AJ137" s="10">
        <v>133.57</v>
      </c>
      <c r="AK137">
        <v>785.51</v>
      </c>
      <c r="AL137">
        <v>131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</row>
    <row r="138" spans="1:91" x14ac:dyDescent="0.25">
      <c r="A138" s="10" t="s">
        <v>392</v>
      </c>
      <c r="B138" s="10">
        <v>132</v>
      </c>
      <c r="C138" s="10" t="s">
        <v>722</v>
      </c>
      <c r="D138" s="10" t="s">
        <v>723</v>
      </c>
      <c r="E138" s="10" t="s">
        <v>724</v>
      </c>
      <c r="F138" s="10">
        <v>6</v>
      </c>
      <c r="G138" s="10">
        <v>777.34</v>
      </c>
      <c r="H138" s="10">
        <v>0</v>
      </c>
      <c r="I138" s="10">
        <v>132.15</v>
      </c>
      <c r="J138" s="10">
        <v>130.53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128.88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129.75</v>
      </c>
      <c r="W138" s="10">
        <v>0</v>
      </c>
      <c r="X138" s="10">
        <v>0</v>
      </c>
      <c r="Y138" s="10">
        <v>0</v>
      </c>
      <c r="Z138" s="10">
        <v>125.26</v>
      </c>
      <c r="AA138" s="10">
        <v>130.77000000000001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131.46</v>
      </c>
      <c r="AK138">
        <v>777.34</v>
      </c>
      <c r="AL138">
        <v>132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</row>
    <row r="139" spans="1:91" x14ac:dyDescent="0.25">
      <c r="A139" s="10" t="s">
        <v>392</v>
      </c>
      <c r="B139" s="10">
        <v>133</v>
      </c>
      <c r="C139" s="10" t="s">
        <v>225</v>
      </c>
      <c r="D139" s="10" t="s">
        <v>226</v>
      </c>
      <c r="E139" s="10" t="s">
        <v>357</v>
      </c>
      <c r="F139" s="10">
        <v>6</v>
      </c>
      <c r="G139" s="10">
        <v>770.5</v>
      </c>
      <c r="H139" s="10">
        <v>0</v>
      </c>
      <c r="I139" s="10">
        <v>0</v>
      </c>
      <c r="J139" s="10">
        <v>0</v>
      </c>
      <c r="K139" s="10">
        <v>132.03</v>
      </c>
      <c r="L139" s="10">
        <v>122.26</v>
      </c>
      <c r="M139" s="10">
        <v>0</v>
      </c>
      <c r="N139" s="10">
        <v>0</v>
      </c>
      <c r="O139" s="10">
        <v>131.5</v>
      </c>
      <c r="P139" s="10">
        <v>0</v>
      </c>
      <c r="Q139" s="10">
        <v>128.1</v>
      </c>
      <c r="R139" s="10">
        <v>123.58</v>
      </c>
      <c r="S139" s="10">
        <v>0</v>
      </c>
      <c r="T139" s="10">
        <v>0</v>
      </c>
      <c r="U139" s="10">
        <v>0</v>
      </c>
      <c r="V139" s="10">
        <v>0</v>
      </c>
      <c r="W139" s="10">
        <v>133.03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132.53</v>
      </c>
      <c r="AK139">
        <v>770.5</v>
      </c>
      <c r="AL139">
        <v>133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</row>
    <row r="140" spans="1:91" x14ac:dyDescent="0.25">
      <c r="A140" s="10" t="s">
        <v>391</v>
      </c>
      <c r="B140" s="10">
        <v>134</v>
      </c>
      <c r="C140" s="10" t="s">
        <v>51</v>
      </c>
      <c r="D140" s="10" t="s">
        <v>111</v>
      </c>
      <c r="E140" s="10" t="s">
        <v>421</v>
      </c>
      <c r="F140" s="10">
        <v>6</v>
      </c>
      <c r="G140" s="10">
        <v>761.76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130.91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119.6</v>
      </c>
      <c r="Z140" s="10">
        <v>0</v>
      </c>
      <c r="AA140" s="10">
        <v>0</v>
      </c>
      <c r="AB140" s="10">
        <v>122.75</v>
      </c>
      <c r="AC140" s="10">
        <v>127.04</v>
      </c>
      <c r="AD140" s="10">
        <v>124.8</v>
      </c>
      <c r="AE140" s="10">
        <v>0</v>
      </c>
      <c r="AF140" s="10">
        <v>136.66</v>
      </c>
      <c r="AG140" s="10">
        <v>0</v>
      </c>
      <c r="AH140" s="10">
        <v>0</v>
      </c>
      <c r="AI140" s="10">
        <v>0</v>
      </c>
      <c r="AJ140" s="10">
        <v>133.79</v>
      </c>
      <c r="AK140">
        <v>761.76</v>
      </c>
      <c r="AL140">
        <v>134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</row>
    <row r="141" spans="1:91" x14ac:dyDescent="0.25">
      <c r="A141" s="10" t="s">
        <v>391</v>
      </c>
      <c r="B141" s="10">
        <v>135</v>
      </c>
      <c r="C141" s="10" t="s">
        <v>209</v>
      </c>
      <c r="D141" s="10" t="s">
        <v>157</v>
      </c>
      <c r="E141" s="10" t="s">
        <v>367</v>
      </c>
      <c r="F141" s="10">
        <v>6</v>
      </c>
      <c r="G141" s="10">
        <v>753.12</v>
      </c>
      <c r="H141" s="10">
        <v>0</v>
      </c>
      <c r="I141" s="10">
        <v>0</v>
      </c>
      <c r="J141" s="10">
        <v>151.86000000000001</v>
      </c>
      <c r="K141" s="10">
        <v>150.66999999999999</v>
      </c>
      <c r="L141" s="10">
        <v>55.88</v>
      </c>
      <c r="M141" s="10">
        <v>0</v>
      </c>
      <c r="N141" s="10">
        <v>150.22999999999999</v>
      </c>
      <c r="O141" s="10">
        <v>0</v>
      </c>
      <c r="P141" s="10">
        <v>150.72999999999999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93.75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151.30000000000001</v>
      </c>
      <c r="AK141">
        <v>753.12</v>
      </c>
      <c r="AL141">
        <v>135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</row>
    <row r="142" spans="1:91" x14ac:dyDescent="0.25">
      <c r="A142" s="10" t="s">
        <v>391</v>
      </c>
      <c r="B142" s="10">
        <v>136</v>
      </c>
      <c r="C142" s="10" t="s">
        <v>218</v>
      </c>
      <c r="D142" s="10" t="s">
        <v>56</v>
      </c>
      <c r="E142" s="10" t="s">
        <v>484</v>
      </c>
      <c r="F142" s="10">
        <v>7</v>
      </c>
      <c r="G142" s="10">
        <v>747.47</v>
      </c>
      <c r="H142" s="10">
        <v>113.8</v>
      </c>
      <c r="I142" s="10">
        <v>50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115.48</v>
      </c>
      <c r="P142" s="10">
        <v>115.48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117.51</v>
      </c>
      <c r="W142" s="10">
        <v>0</v>
      </c>
      <c r="X142" s="10">
        <v>0</v>
      </c>
      <c r="Y142" s="10">
        <v>0</v>
      </c>
      <c r="Z142" s="10">
        <v>0</v>
      </c>
      <c r="AA142" s="10">
        <v>116.68</v>
      </c>
      <c r="AB142" s="10">
        <v>118.52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118.02</v>
      </c>
      <c r="AK142">
        <v>747.47</v>
      </c>
      <c r="AL142">
        <v>136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</row>
    <row r="143" spans="1:91" x14ac:dyDescent="0.25">
      <c r="A143" s="10" t="s">
        <v>391</v>
      </c>
      <c r="B143" s="10">
        <v>137</v>
      </c>
      <c r="C143" s="10" t="s">
        <v>206</v>
      </c>
      <c r="D143" s="10" t="s">
        <v>922</v>
      </c>
      <c r="E143" s="10" t="s">
        <v>364</v>
      </c>
      <c r="F143" s="10">
        <v>7</v>
      </c>
      <c r="G143" s="10">
        <v>736.73</v>
      </c>
      <c r="H143" s="10">
        <v>111.91</v>
      </c>
      <c r="I143" s="10">
        <v>110.46</v>
      </c>
      <c r="J143" s="10">
        <v>0</v>
      </c>
      <c r="K143" s="10">
        <v>105.17</v>
      </c>
      <c r="L143" s="10">
        <v>109.4</v>
      </c>
      <c r="M143" s="10">
        <v>0</v>
      </c>
      <c r="N143" s="10">
        <v>0</v>
      </c>
      <c r="O143" s="10">
        <v>111.53</v>
      </c>
      <c r="P143" s="10">
        <v>0</v>
      </c>
      <c r="Q143" s="10">
        <v>0</v>
      </c>
      <c r="R143" s="10">
        <v>109.69</v>
      </c>
      <c r="S143" s="10">
        <v>0</v>
      </c>
      <c r="T143" s="10">
        <v>0</v>
      </c>
      <c r="U143" s="10">
        <v>78.569999999999993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111.72</v>
      </c>
      <c r="AK143">
        <v>736.73</v>
      </c>
      <c r="AL143">
        <v>137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</row>
    <row r="144" spans="1:91" x14ac:dyDescent="0.25">
      <c r="A144" s="10" t="s">
        <v>391</v>
      </c>
      <c r="B144" s="10">
        <v>138</v>
      </c>
      <c r="C144" s="10" t="s">
        <v>532</v>
      </c>
      <c r="D144" s="10" t="s">
        <v>544</v>
      </c>
      <c r="E144" s="10" t="s">
        <v>364</v>
      </c>
      <c r="F144" s="10">
        <v>6</v>
      </c>
      <c r="G144" s="10">
        <v>735.42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121.47</v>
      </c>
      <c r="N144" s="10">
        <v>126.89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116.27</v>
      </c>
      <c r="X144" s="10">
        <v>0</v>
      </c>
      <c r="Y144" s="10">
        <v>125.63</v>
      </c>
      <c r="Z144" s="10">
        <v>117.13</v>
      </c>
      <c r="AA144" s="10">
        <v>0</v>
      </c>
      <c r="AB144" s="10">
        <v>0</v>
      </c>
      <c r="AC144" s="10">
        <v>128.03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127.46</v>
      </c>
      <c r="AK144">
        <v>735.42</v>
      </c>
      <c r="AL144">
        <v>138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</row>
    <row r="145" spans="1:91" x14ac:dyDescent="0.25">
      <c r="A145" s="10" t="s">
        <v>391</v>
      </c>
      <c r="B145" s="10">
        <v>139</v>
      </c>
      <c r="C145" s="10" t="s">
        <v>583</v>
      </c>
      <c r="D145" s="10" t="s">
        <v>35</v>
      </c>
      <c r="E145" s="10" t="s">
        <v>362</v>
      </c>
      <c r="F145" s="10">
        <v>5</v>
      </c>
      <c r="G145" s="10">
        <v>727</v>
      </c>
      <c r="H145" s="10">
        <v>0</v>
      </c>
      <c r="I145" s="10">
        <v>0</v>
      </c>
      <c r="J145" s="10">
        <v>140.59</v>
      </c>
      <c r="K145" s="10">
        <v>0</v>
      </c>
      <c r="L145" s="10">
        <v>145.41999999999999</v>
      </c>
      <c r="M145" s="10">
        <v>147.72999999999999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145.88999999999999</v>
      </c>
      <c r="T145" s="10">
        <v>147.37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147.55000000000001</v>
      </c>
      <c r="AK145">
        <v>727</v>
      </c>
      <c r="AL145">
        <v>139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</row>
    <row r="146" spans="1:91" x14ac:dyDescent="0.25">
      <c r="A146" s="10" t="s">
        <v>391</v>
      </c>
      <c r="B146" s="10">
        <v>140</v>
      </c>
      <c r="C146" s="10" t="s">
        <v>438</v>
      </c>
      <c r="D146" s="10" t="s">
        <v>65</v>
      </c>
      <c r="E146" s="10" t="s">
        <v>417</v>
      </c>
      <c r="F146" s="10">
        <v>6</v>
      </c>
      <c r="G146" s="10">
        <v>720.45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118.6</v>
      </c>
      <c r="O146" s="10">
        <v>116.73</v>
      </c>
      <c r="P146" s="10">
        <v>116.4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124.53</v>
      </c>
      <c r="W146" s="10">
        <v>125.91</v>
      </c>
      <c r="X146" s="10">
        <v>0</v>
      </c>
      <c r="Y146" s="10">
        <v>0</v>
      </c>
      <c r="Z146" s="10">
        <v>118.28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125.22</v>
      </c>
      <c r="AK146">
        <v>720.45</v>
      </c>
      <c r="AL146">
        <v>140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</row>
    <row r="147" spans="1:91" x14ac:dyDescent="0.25">
      <c r="A147" s="10" t="s">
        <v>391</v>
      </c>
      <c r="B147" s="10">
        <v>141</v>
      </c>
      <c r="C147" s="10" t="s">
        <v>482</v>
      </c>
      <c r="D147" s="10" t="s">
        <v>114</v>
      </c>
      <c r="E147" s="10" t="s">
        <v>373</v>
      </c>
      <c r="F147" s="10">
        <v>6</v>
      </c>
      <c r="G147" s="10">
        <v>712.88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126.73</v>
      </c>
      <c r="P147" s="10">
        <v>120.04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122.67</v>
      </c>
      <c r="X147" s="10">
        <v>0</v>
      </c>
      <c r="Y147" s="10">
        <v>0</v>
      </c>
      <c r="Z147" s="10">
        <v>0</v>
      </c>
      <c r="AA147" s="10">
        <v>0</v>
      </c>
      <c r="AB147" s="10">
        <v>124.64</v>
      </c>
      <c r="AC147" s="10">
        <v>0</v>
      </c>
      <c r="AD147" s="10">
        <v>121.74</v>
      </c>
      <c r="AE147" s="10">
        <v>97.06</v>
      </c>
      <c r="AF147" s="10">
        <v>0</v>
      </c>
      <c r="AG147" s="10">
        <v>0</v>
      </c>
      <c r="AH147" s="10">
        <v>0</v>
      </c>
      <c r="AI147" s="10">
        <v>0</v>
      </c>
      <c r="AJ147" s="10">
        <v>125.69</v>
      </c>
      <c r="AK147">
        <v>712.88</v>
      </c>
      <c r="AL147">
        <v>141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</row>
    <row r="148" spans="1:91" x14ac:dyDescent="0.25">
      <c r="A148" s="10" t="s">
        <v>391</v>
      </c>
      <c r="B148" s="10">
        <v>142</v>
      </c>
      <c r="C148" s="10" t="s">
        <v>89</v>
      </c>
      <c r="D148" s="10" t="s">
        <v>90</v>
      </c>
      <c r="E148" s="10" t="s">
        <v>362</v>
      </c>
      <c r="F148" s="10">
        <v>6</v>
      </c>
      <c r="G148" s="10">
        <v>710.54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119.89</v>
      </c>
      <c r="Q148" s="10">
        <v>120.96</v>
      </c>
      <c r="R148" s="10">
        <v>75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132.75</v>
      </c>
      <c r="AA148" s="10">
        <v>132.84</v>
      </c>
      <c r="AB148" s="10">
        <v>0</v>
      </c>
      <c r="AC148" s="10">
        <v>0</v>
      </c>
      <c r="AD148" s="10">
        <v>129.1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132.80000000000001</v>
      </c>
      <c r="AK148">
        <v>710.54</v>
      </c>
      <c r="AL148">
        <v>142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</row>
    <row r="149" spans="1:91" x14ac:dyDescent="0.25">
      <c r="A149" s="10" t="s">
        <v>391</v>
      </c>
      <c r="B149" s="10">
        <v>143</v>
      </c>
      <c r="C149" s="10" t="s">
        <v>464</v>
      </c>
      <c r="D149" s="10" t="s">
        <v>465</v>
      </c>
      <c r="E149" s="10" t="s">
        <v>364</v>
      </c>
      <c r="F149" s="10">
        <v>5</v>
      </c>
      <c r="G149" s="10">
        <v>704.75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139.68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138.28</v>
      </c>
      <c r="AC149" s="10">
        <v>0</v>
      </c>
      <c r="AD149" s="10">
        <v>141.05000000000001</v>
      </c>
      <c r="AE149" s="10">
        <v>145.80000000000001</v>
      </c>
      <c r="AF149" s="10">
        <v>0</v>
      </c>
      <c r="AG149" s="10">
        <v>139.94</v>
      </c>
      <c r="AH149" s="10">
        <v>0</v>
      </c>
      <c r="AI149" s="10">
        <v>0</v>
      </c>
      <c r="AJ149" s="10">
        <v>143.43</v>
      </c>
      <c r="AK149">
        <v>704.75</v>
      </c>
      <c r="AL149">
        <v>143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</row>
    <row r="150" spans="1:91" x14ac:dyDescent="0.25">
      <c r="A150" s="10" t="s">
        <v>391</v>
      </c>
      <c r="B150" s="10">
        <v>144</v>
      </c>
      <c r="C150" s="10" t="s">
        <v>112</v>
      </c>
      <c r="D150" s="10" t="s">
        <v>493</v>
      </c>
      <c r="E150" s="10" t="s">
        <v>595</v>
      </c>
      <c r="F150" s="10">
        <v>6</v>
      </c>
      <c r="G150" s="10">
        <v>701.85</v>
      </c>
      <c r="H150" s="10">
        <v>0</v>
      </c>
      <c r="I150" s="10">
        <v>122.81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116.58</v>
      </c>
      <c r="S150" s="10">
        <v>96.15</v>
      </c>
      <c r="T150" s="10">
        <v>122.48</v>
      </c>
      <c r="U150" s="10">
        <v>0</v>
      </c>
      <c r="V150" s="10">
        <v>126.17</v>
      </c>
      <c r="W150" s="10">
        <v>0</v>
      </c>
      <c r="X150" s="10">
        <v>0</v>
      </c>
      <c r="Y150" s="10">
        <v>0</v>
      </c>
      <c r="Z150" s="10">
        <v>117.66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124.49</v>
      </c>
      <c r="AK150">
        <v>701.85</v>
      </c>
      <c r="AL150">
        <v>144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</row>
    <row r="151" spans="1:91" x14ac:dyDescent="0.25">
      <c r="A151" s="10" t="s">
        <v>391</v>
      </c>
      <c r="B151" s="10">
        <v>145</v>
      </c>
      <c r="C151" s="10" t="s">
        <v>585</v>
      </c>
      <c r="D151" s="10" t="s">
        <v>176</v>
      </c>
      <c r="E151" s="10" t="s">
        <v>360</v>
      </c>
      <c r="F151" s="10">
        <v>5</v>
      </c>
      <c r="G151" s="10">
        <v>700.79</v>
      </c>
      <c r="H151" s="10">
        <v>144.66999999999999</v>
      </c>
      <c r="I151" s="10">
        <v>138.28</v>
      </c>
      <c r="J151" s="10">
        <v>0</v>
      </c>
      <c r="K151" s="10">
        <v>130.78</v>
      </c>
      <c r="L151" s="10">
        <v>142.29</v>
      </c>
      <c r="M151" s="10">
        <v>144.77000000000001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144.72</v>
      </c>
      <c r="AK151">
        <v>700.79</v>
      </c>
      <c r="AL151">
        <v>145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</row>
    <row r="152" spans="1:91" x14ac:dyDescent="0.25">
      <c r="A152" s="10" t="s">
        <v>391</v>
      </c>
      <c r="B152" s="10">
        <v>146</v>
      </c>
      <c r="C152" s="10" t="s">
        <v>721</v>
      </c>
      <c r="D152" s="10" t="s">
        <v>212</v>
      </c>
      <c r="E152" s="10" t="s">
        <v>439</v>
      </c>
      <c r="F152" s="10">
        <v>6</v>
      </c>
      <c r="G152" s="10">
        <v>699.32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130.34</v>
      </c>
      <c r="P152" s="10">
        <v>120.74</v>
      </c>
      <c r="Q152" s="10">
        <v>78.569999999999993</v>
      </c>
      <c r="R152" s="10">
        <v>116.3</v>
      </c>
      <c r="S152" s="10">
        <v>121.68</v>
      </c>
      <c r="T152" s="10">
        <v>131.69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131.02000000000001</v>
      </c>
      <c r="AK152">
        <v>699.32</v>
      </c>
      <c r="AL152">
        <v>146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</row>
    <row r="153" spans="1:91" x14ac:dyDescent="0.25">
      <c r="A153" s="10" t="s">
        <v>391</v>
      </c>
      <c r="B153" s="10">
        <v>147</v>
      </c>
      <c r="C153" s="10" t="s">
        <v>156</v>
      </c>
      <c r="D153" s="10" t="s">
        <v>157</v>
      </c>
      <c r="E153" s="10" t="s">
        <v>357</v>
      </c>
      <c r="F153" s="10">
        <v>5</v>
      </c>
      <c r="G153" s="10">
        <v>698.55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140.41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130.49</v>
      </c>
      <c r="Y153" s="10">
        <v>139.34</v>
      </c>
      <c r="Z153" s="10">
        <v>0</v>
      </c>
      <c r="AA153" s="10">
        <v>0</v>
      </c>
      <c r="AB153" s="10">
        <v>140.68</v>
      </c>
      <c r="AC153" s="10">
        <v>0</v>
      </c>
      <c r="AD153" s="10">
        <v>0</v>
      </c>
      <c r="AE153" s="10">
        <v>147.63</v>
      </c>
      <c r="AF153" s="10">
        <v>0</v>
      </c>
      <c r="AG153" s="10">
        <v>0</v>
      </c>
      <c r="AH153" s="10">
        <v>0</v>
      </c>
      <c r="AI153" s="10">
        <v>0</v>
      </c>
      <c r="AJ153" s="10">
        <v>144.16</v>
      </c>
      <c r="AK153">
        <v>698.55</v>
      </c>
      <c r="AL153">
        <v>147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</row>
    <row r="154" spans="1:91" x14ac:dyDescent="0.25">
      <c r="A154" s="10" t="s">
        <v>391</v>
      </c>
      <c r="B154" s="10">
        <v>148</v>
      </c>
      <c r="C154" s="10" t="s">
        <v>40</v>
      </c>
      <c r="D154" s="10" t="s">
        <v>41</v>
      </c>
      <c r="E154" s="10" t="s">
        <v>386</v>
      </c>
      <c r="F154" s="10">
        <v>5</v>
      </c>
      <c r="G154" s="10">
        <v>677.32</v>
      </c>
      <c r="H154" s="10">
        <v>0</v>
      </c>
      <c r="I154" s="10">
        <v>0</v>
      </c>
      <c r="J154" s="10">
        <v>0</v>
      </c>
      <c r="K154" s="10">
        <v>0</v>
      </c>
      <c r="L154" s="10">
        <v>133.78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136.36000000000001</v>
      </c>
      <c r="S154" s="10">
        <v>130.69999999999999</v>
      </c>
      <c r="T154" s="10">
        <v>133.33000000000001</v>
      </c>
      <c r="U154" s="10">
        <v>0</v>
      </c>
      <c r="V154" s="10">
        <v>143.15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139.76</v>
      </c>
      <c r="AK154">
        <v>677.32</v>
      </c>
      <c r="AL154">
        <v>148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</row>
    <row r="155" spans="1:91" x14ac:dyDescent="0.25">
      <c r="A155" s="10" t="s">
        <v>391</v>
      </c>
      <c r="B155" s="10">
        <v>149</v>
      </c>
      <c r="C155" s="10" t="s">
        <v>559</v>
      </c>
      <c r="D155" s="10" t="s">
        <v>232</v>
      </c>
      <c r="E155" s="10" t="s">
        <v>363</v>
      </c>
      <c r="F155" s="10">
        <v>5</v>
      </c>
      <c r="G155" s="10">
        <v>674.97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133.99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133.85</v>
      </c>
      <c r="W155" s="10">
        <v>135.33000000000001</v>
      </c>
      <c r="X155" s="10">
        <v>0</v>
      </c>
      <c r="Y155" s="10">
        <v>138.58000000000001</v>
      </c>
      <c r="Z155" s="10">
        <v>0</v>
      </c>
      <c r="AA155" s="10">
        <v>0</v>
      </c>
      <c r="AB155" s="10">
        <v>133.22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136.96</v>
      </c>
      <c r="AK155">
        <v>674.97</v>
      </c>
      <c r="AL155">
        <v>149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</row>
    <row r="156" spans="1:91" x14ac:dyDescent="0.25">
      <c r="A156" s="10" t="s">
        <v>391</v>
      </c>
      <c r="B156" s="10">
        <v>150</v>
      </c>
      <c r="C156" s="10" t="s">
        <v>182</v>
      </c>
      <c r="D156" s="10" t="s">
        <v>144</v>
      </c>
      <c r="E156" s="10" t="s">
        <v>359</v>
      </c>
      <c r="F156" s="10">
        <v>5</v>
      </c>
      <c r="G156" s="10">
        <v>672.05</v>
      </c>
      <c r="H156" s="10">
        <v>0</v>
      </c>
      <c r="I156" s="10">
        <v>0</v>
      </c>
      <c r="J156" s="10">
        <v>0</v>
      </c>
      <c r="K156" s="10">
        <v>0</v>
      </c>
      <c r="L156" s="10">
        <v>139.25</v>
      </c>
      <c r="M156" s="10">
        <v>0</v>
      </c>
      <c r="N156" s="10">
        <v>0</v>
      </c>
      <c r="O156" s="10">
        <v>0</v>
      </c>
      <c r="P156" s="10">
        <v>0</v>
      </c>
      <c r="Q156" s="10">
        <v>133.1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126.09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132.6</v>
      </c>
      <c r="AG156" s="10">
        <v>141.01</v>
      </c>
      <c r="AH156" s="10">
        <v>0</v>
      </c>
      <c r="AI156" s="10">
        <v>0</v>
      </c>
      <c r="AJ156" s="10">
        <v>140.13</v>
      </c>
      <c r="AK156">
        <v>672.05</v>
      </c>
      <c r="AL156">
        <v>150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</row>
    <row r="157" spans="1:91" x14ac:dyDescent="0.25">
      <c r="A157" s="10" t="s">
        <v>391</v>
      </c>
      <c r="B157" s="10">
        <v>151</v>
      </c>
      <c r="C157" s="10" t="s">
        <v>572</v>
      </c>
      <c r="D157" s="10" t="s">
        <v>573</v>
      </c>
      <c r="E157" s="10" t="s">
        <v>869</v>
      </c>
      <c r="F157" s="10">
        <v>5</v>
      </c>
      <c r="G157" s="10">
        <v>663.15</v>
      </c>
      <c r="H157" s="10">
        <v>132.49</v>
      </c>
      <c r="I157" s="10">
        <v>0</v>
      </c>
      <c r="J157" s="10">
        <v>132.1</v>
      </c>
      <c r="K157" s="10">
        <v>131.52000000000001</v>
      </c>
      <c r="L157" s="10">
        <v>0</v>
      </c>
      <c r="M157" s="10">
        <v>0</v>
      </c>
      <c r="N157" s="10">
        <v>0</v>
      </c>
      <c r="O157" s="10">
        <v>131.53</v>
      </c>
      <c r="P157" s="10">
        <v>135.51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134</v>
      </c>
      <c r="AK157">
        <v>663.15</v>
      </c>
      <c r="AL157">
        <v>151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</row>
    <row r="158" spans="1:91" x14ac:dyDescent="0.25">
      <c r="A158" s="10" t="s">
        <v>391</v>
      </c>
      <c r="B158" s="10">
        <v>152</v>
      </c>
      <c r="C158" s="10" t="s">
        <v>204</v>
      </c>
      <c r="D158" s="10" t="s">
        <v>217</v>
      </c>
      <c r="E158" s="10" t="s">
        <v>364</v>
      </c>
      <c r="F158" s="10">
        <v>5</v>
      </c>
      <c r="G158" s="10">
        <v>659.81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141.22</v>
      </c>
      <c r="P158" s="10">
        <v>133.18</v>
      </c>
      <c r="Q158" s="10">
        <v>0</v>
      </c>
      <c r="R158" s="10">
        <v>95.83</v>
      </c>
      <c r="S158" s="10">
        <v>0</v>
      </c>
      <c r="T158" s="10">
        <v>144.19</v>
      </c>
      <c r="U158" s="10">
        <v>145.38999999999999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144.79</v>
      </c>
      <c r="AK158">
        <v>659.81</v>
      </c>
      <c r="AL158">
        <v>152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</row>
    <row r="159" spans="1:91" x14ac:dyDescent="0.25">
      <c r="A159" s="10" t="s">
        <v>391</v>
      </c>
      <c r="B159" s="10">
        <v>153</v>
      </c>
      <c r="C159" s="10" t="s">
        <v>233</v>
      </c>
      <c r="D159" s="10" t="s">
        <v>234</v>
      </c>
      <c r="E159" s="10" t="s">
        <v>417</v>
      </c>
      <c r="F159" s="10">
        <v>5</v>
      </c>
      <c r="G159" s="10">
        <v>658.66</v>
      </c>
      <c r="H159" s="10">
        <v>0</v>
      </c>
      <c r="I159" s="10">
        <v>0</v>
      </c>
      <c r="J159" s="10">
        <v>0</v>
      </c>
      <c r="K159" s="10">
        <v>132.32</v>
      </c>
      <c r="L159" s="10">
        <v>132.43</v>
      </c>
      <c r="M159" s="10">
        <v>0</v>
      </c>
      <c r="N159" s="10">
        <v>131.21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130.5</v>
      </c>
      <c r="V159" s="10">
        <v>0</v>
      </c>
      <c r="W159" s="10">
        <v>0</v>
      </c>
      <c r="X159" s="10">
        <v>0</v>
      </c>
      <c r="Y159" s="10">
        <v>0</v>
      </c>
      <c r="Z159" s="10">
        <v>132.19999999999999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132.38</v>
      </c>
      <c r="AK159">
        <v>658.66</v>
      </c>
      <c r="AL159">
        <v>153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</row>
    <row r="160" spans="1:91" x14ac:dyDescent="0.25">
      <c r="A160" s="10" t="s">
        <v>391</v>
      </c>
      <c r="B160" s="10">
        <v>154</v>
      </c>
      <c r="C160" s="10" t="s">
        <v>104</v>
      </c>
      <c r="D160" s="10" t="s">
        <v>108</v>
      </c>
      <c r="E160" s="10" t="s">
        <v>364</v>
      </c>
      <c r="F160" s="10">
        <v>5</v>
      </c>
      <c r="G160" s="10">
        <v>653.79</v>
      </c>
      <c r="H160" s="10">
        <v>0</v>
      </c>
      <c r="I160" s="10">
        <v>128.52000000000001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129.13</v>
      </c>
      <c r="V160" s="10">
        <v>0</v>
      </c>
      <c r="W160" s="10">
        <v>131.97999999999999</v>
      </c>
      <c r="X160" s="10">
        <v>0</v>
      </c>
      <c r="Y160" s="10">
        <v>125.31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138.85</v>
      </c>
      <c r="AH160" s="10">
        <v>0</v>
      </c>
      <c r="AI160" s="10">
        <v>0</v>
      </c>
      <c r="AJ160" s="10">
        <v>135.41999999999999</v>
      </c>
      <c r="AK160">
        <v>653.79</v>
      </c>
      <c r="AL160">
        <v>154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</row>
    <row r="161" spans="1:91" x14ac:dyDescent="0.25">
      <c r="A161" s="10" t="s">
        <v>391</v>
      </c>
      <c r="B161" s="10">
        <v>155</v>
      </c>
      <c r="C161" s="10" t="s">
        <v>736</v>
      </c>
      <c r="D161" s="10" t="s">
        <v>737</v>
      </c>
      <c r="E161" s="10" t="s">
        <v>738</v>
      </c>
      <c r="F161" s="10">
        <v>6</v>
      </c>
      <c r="G161" s="10">
        <v>648.58000000000004</v>
      </c>
      <c r="H161" s="10">
        <v>87.5</v>
      </c>
      <c r="I161" s="10">
        <v>108.26</v>
      </c>
      <c r="J161" s="10">
        <v>94.44</v>
      </c>
      <c r="K161" s="10">
        <v>0</v>
      </c>
      <c r="L161" s="10">
        <v>114.73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118.63</v>
      </c>
      <c r="T161" s="10">
        <v>125.02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121.83</v>
      </c>
      <c r="AK161">
        <v>648.58000000000004</v>
      </c>
      <c r="AL161">
        <v>155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</row>
    <row r="162" spans="1:91" x14ac:dyDescent="0.25">
      <c r="A162" s="10" t="s">
        <v>391</v>
      </c>
      <c r="B162" s="10">
        <v>156</v>
      </c>
      <c r="C162" s="10" t="s">
        <v>244</v>
      </c>
      <c r="D162" s="10" t="s">
        <v>108</v>
      </c>
      <c r="E162" s="10" t="s">
        <v>586</v>
      </c>
      <c r="F162" s="10">
        <v>6</v>
      </c>
      <c r="G162" s="10">
        <v>638.77</v>
      </c>
      <c r="H162" s="10">
        <v>0</v>
      </c>
      <c r="I162" s="10">
        <v>109.95</v>
      </c>
      <c r="J162" s="10">
        <v>0</v>
      </c>
      <c r="K162" s="10">
        <v>111.4</v>
      </c>
      <c r="L162" s="10">
        <v>109.28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100</v>
      </c>
      <c r="T162" s="10">
        <v>115.28</v>
      </c>
      <c r="U162" s="10">
        <v>92.86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113.34</v>
      </c>
      <c r="AK162">
        <v>638.77</v>
      </c>
      <c r="AL162">
        <v>156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</row>
    <row r="163" spans="1:91" x14ac:dyDescent="0.25">
      <c r="A163" s="10" t="s">
        <v>392</v>
      </c>
      <c r="B163" s="10">
        <v>157</v>
      </c>
      <c r="C163" s="10" t="s">
        <v>472</v>
      </c>
      <c r="D163" s="10" t="s">
        <v>473</v>
      </c>
      <c r="E163" s="10" t="s">
        <v>363</v>
      </c>
      <c r="F163" s="10">
        <v>5</v>
      </c>
      <c r="G163" s="10">
        <v>638.59</v>
      </c>
      <c r="H163" s="10">
        <v>0</v>
      </c>
      <c r="I163" s="10">
        <v>0</v>
      </c>
      <c r="J163" s="10">
        <v>0</v>
      </c>
      <c r="K163" s="10">
        <v>128.91</v>
      </c>
      <c r="L163" s="10">
        <v>0</v>
      </c>
      <c r="M163" s="10">
        <v>0</v>
      </c>
      <c r="N163" s="10">
        <v>0</v>
      </c>
      <c r="O163" s="10">
        <v>129.58000000000001</v>
      </c>
      <c r="P163" s="10">
        <v>0</v>
      </c>
      <c r="Q163" s="10">
        <v>128.72999999999999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124.11</v>
      </c>
      <c r="Z163" s="10">
        <v>0</v>
      </c>
      <c r="AA163" s="10">
        <v>0</v>
      </c>
      <c r="AB163" s="10">
        <v>127.26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129.25</v>
      </c>
      <c r="AK163">
        <v>638.59</v>
      </c>
      <c r="AL163">
        <v>157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</row>
    <row r="164" spans="1:91" x14ac:dyDescent="0.25">
      <c r="A164" s="10" t="s">
        <v>391</v>
      </c>
      <c r="B164" s="10">
        <v>158</v>
      </c>
      <c r="C164" s="10" t="s">
        <v>601</v>
      </c>
      <c r="D164" s="10" t="s">
        <v>602</v>
      </c>
      <c r="E164" s="10" t="s">
        <v>603</v>
      </c>
      <c r="F164" s="10">
        <v>5</v>
      </c>
      <c r="G164" s="10">
        <v>632.89</v>
      </c>
      <c r="H164" s="10">
        <v>120.16</v>
      </c>
      <c r="I164" s="10">
        <v>129.96</v>
      </c>
      <c r="J164" s="10">
        <v>0</v>
      </c>
      <c r="K164" s="10">
        <v>0</v>
      </c>
      <c r="L164" s="10">
        <v>0</v>
      </c>
      <c r="M164" s="10">
        <v>126.66</v>
      </c>
      <c r="N164" s="10">
        <v>130.1</v>
      </c>
      <c r="O164" s="10">
        <v>0</v>
      </c>
      <c r="P164" s="10">
        <v>0</v>
      </c>
      <c r="Q164" s="10">
        <v>0</v>
      </c>
      <c r="R164" s="10">
        <v>126.01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130.03</v>
      </c>
      <c r="AK164">
        <v>632.89</v>
      </c>
      <c r="AL164">
        <v>158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</row>
    <row r="165" spans="1:91" x14ac:dyDescent="0.25">
      <c r="A165" s="10" t="s">
        <v>392</v>
      </c>
      <c r="B165" s="10">
        <v>159</v>
      </c>
      <c r="C165" s="10" t="s">
        <v>107</v>
      </c>
      <c r="D165" s="10" t="s">
        <v>292</v>
      </c>
      <c r="E165" s="10" t="s">
        <v>357</v>
      </c>
      <c r="F165" s="10">
        <v>6</v>
      </c>
      <c r="G165" s="10">
        <v>631.42999999999995</v>
      </c>
      <c r="H165" s="10">
        <v>0</v>
      </c>
      <c r="I165" s="10">
        <v>0</v>
      </c>
      <c r="J165" s="10">
        <v>0</v>
      </c>
      <c r="K165" s="10">
        <v>0</v>
      </c>
      <c r="L165" s="10">
        <v>104.76</v>
      </c>
      <c r="M165" s="10">
        <v>0</v>
      </c>
      <c r="N165" s="10">
        <v>106.98</v>
      </c>
      <c r="O165" s="10">
        <v>0</v>
      </c>
      <c r="P165" s="10">
        <v>0</v>
      </c>
      <c r="Q165" s="10">
        <v>0</v>
      </c>
      <c r="R165" s="10">
        <v>104.67</v>
      </c>
      <c r="S165" s="10">
        <v>0</v>
      </c>
      <c r="T165" s="10">
        <v>0</v>
      </c>
      <c r="U165" s="10">
        <v>0</v>
      </c>
      <c r="V165" s="10">
        <v>0</v>
      </c>
      <c r="W165" s="10">
        <v>100</v>
      </c>
      <c r="X165" s="10">
        <v>0</v>
      </c>
      <c r="Y165" s="10">
        <v>0</v>
      </c>
      <c r="Z165" s="10">
        <v>103.82</v>
      </c>
      <c r="AA165" s="10">
        <v>0</v>
      </c>
      <c r="AB165" s="10">
        <v>0</v>
      </c>
      <c r="AC165" s="10">
        <v>0</v>
      </c>
      <c r="AD165" s="10">
        <v>0</v>
      </c>
      <c r="AE165" s="10">
        <v>111.2</v>
      </c>
      <c r="AF165" s="10">
        <v>0</v>
      </c>
      <c r="AG165" s="10">
        <v>0</v>
      </c>
      <c r="AH165" s="10">
        <v>0</v>
      </c>
      <c r="AI165" s="10">
        <v>0</v>
      </c>
      <c r="AJ165" s="10">
        <v>109.09</v>
      </c>
      <c r="AK165">
        <v>631.42999999999995</v>
      </c>
      <c r="AL165">
        <v>159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</row>
    <row r="166" spans="1:91" x14ac:dyDescent="0.25">
      <c r="A166" s="10" t="s">
        <v>391</v>
      </c>
      <c r="B166" s="10">
        <v>160</v>
      </c>
      <c r="C166" s="10" t="s">
        <v>271</v>
      </c>
      <c r="D166" s="10" t="s">
        <v>35</v>
      </c>
      <c r="E166" s="10" t="s">
        <v>417</v>
      </c>
      <c r="F166" s="10">
        <v>5</v>
      </c>
      <c r="G166" s="10">
        <v>630.49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112.69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131.77000000000001</v>
      </c>
      <c r="X166" s="10">
        <v>0</v>
      </c>
      <c r="Y166" s="10">
        <v>120.6</v>
      </c>
      <c r="Z166" s="10">
        <v>0</v>
      </c>
      <c r="AA166" s="10">
        <v>133.80000000000001</v>
      </c>
      <c r="AB166" s="10">
        <v>0</v>
      </c>
      <c r="AC166" s="10">
        <v>131.63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132.79</v>
      </c>
      <c r="AK166">
        <v>630.49</v>
      </c>
      <c r="AL166">
        <v>160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</row>
    <row r="167" spans="1:91" x14ac:dyDescent="0.25">
      <c r="A167" s="10" t="s">
        <v>391</v>
      </c>
      <c r="B167" s="10">
        <v>161</v>
      </c>
      <c r="C167" s="10" t="s">
        <v>80</v>
      </c>
      <c r="D167" s="10" t="s">
        <v>108</v>
      </c>
      <c r="E167" s="10" t="s">
        <v>362</v>
      </c>
      <c r="F167" s="10">
        <v>5</v>
      </c>
      <c r="G167" s="10">
        <v>627.28</v>
      </c>
      <c r="H167" s="10">
        <v>134.26</v>
      </c>
      <c r="I167" s="10">
        <v>132.33000000000001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146.06</v>
      </c>
      <c r="AA167" s="10">
        <v>0</v>
      </c>
      <c r="AB167" s="10">
        <v>80.56</v>
      </c>
      <c r="AC167" s="10">
        <v>0</v>
      </c>
      <c r="AD167" s="10">
        <v>134.07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140.16</v>
      </c>
      <c r="AK167">
        <v>627.28</v>
      </c>
      <c r="AL167">
        <v>161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</row>
    <row r="168" spans="1:91" x14ac:dyDescent="0.25">
      <c r="A168" s="10" t="s">
        <v>391</v>
      </c>
      <c r="B168" s="10">
        <v>162</v>
      </c>
      <c r="C168" s="10" t="s">
        <v>321</v>
      </c>
      <c r="D168" s="10" t="s">
        <v>322</v>
      </c>
      <c r="E168" s="10" t="s">
        <v>417</v>
      </c>
      <c r="F168" s="10">
        <v>5</v>
      </c>
      <c r="G168" s="10">
        <v>620.28</v>
      </c>
      <c r="H168" s="10">
        <v>0</v>
      </c>
      <c r="I168" s="10">
        <v>124.59</v>
      </c>
      <c r="J168" s="10">
        <v>0</v>
      </c>
      <c r="K168" s="10">
        <v>0</v>
      </c>
      <c r="L168" s="10">
        <v>0</v>
      </c>
      <c r="M168" s="10">
        <v>0</v>
      </c>
      <c r="N168" s="10">
        <v>121.47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125.15</v>
      </c>
      <c r="U168" s="10">
        <v>0</v>
      </c>
      <c r="V168" s="10">
        <v>0</v>
      </c>
      <c r="W168" s="10">
        <v>125.21</v>
      </c>
      <c r="X168" s="10">
        <v>0</v>
      </c>
      <c r="Y168" s="10">
        <v>0</v>
      </c>
      <c r="Z168" s="10">
        <v>0</v>
      </c>
      <c r="AA168" s="10">
        <v>123.86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125.18</v>
      </c>
      <c r="AK168">
        <v>620.28</v>
      </c>
      <c r="AL168">
        <v>162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</row>
    <row r="169" spans="1:91" x14ac:dyDescent="0.25">
      <c r="A169" s="10" t="s">
        <v>391</v>
      </c>
      <c r="B169" s="10">
        <v>163</v>
      </c>
      <c r="C169" s="10" t="s">
        <v>830</v>
      </c>
      <c r="D169" s="10" t="s">
        <v>75</v>
      </c>
      <c r="E169" s="10" t="s">
        <v>362</v>
      </c>
      <c r="F169" s="10">
        <v>5</v>
      </c>
      <c r="G169" s="10">
        <v>616.32000000000005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121.64</v>
      </c>
      <c r="R169" s="10">
        <v>109.49</v>
      </c>
      <c r="S169" s="10">
        <v>134.54</v>
      </c>
      <c r="T169" s="10">
        <v>0</v>
      </c>
      <c r="U169" s="10">
        <v>0</v>
      </c>
      <c r="V169" s="10">
        <v>131.46</v>
      </c>
      <c r="W169" s="10">
        <v>119.19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133</v>
      </c>
      <c r="AK169">
        <v>616.32000000000005</v>
      </c>
      <c r="AL169">
        <v>163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</row>
    <row r="170" spans="1:91" x14ac:dyDescent="0.25">
      <c r="A170" s="10" t="s">
        <v>391</v>
      </c>
      <c r="B170" s="10">
        <v>164</v>
      </c>
      <c r="C170" s="10" t="s">
        <v>16</v>
      </c>
      <c r="D170" s="10" t="s">
        <v>17</v>
      </c>
      <c r="E170" s="10" t="s">
        <v>367</v>
      </c>
      <c r="F170" s="10">
        <v>4</v>
      </c>
      <c r="G170" s="10">
        <v>606.94000000000005</v>
      </c>
      <c r="H170" s="10">
        <v>0</v>
      </c>
      <c r="I170" s="10">
        <v>0</v>
      </c>
      <c r="J170" s="10">
        <v>0</v>
      </c>
      <c r="K170" s="10">
        <v>0</v>
      </c>
      <c r="L170" s="10">
        <v>151.80000000000001</v>
      </c>
      <c r="M170" s="10">
        <v>0</v>
      </c>
      <c r="N170" s="10">
        <v>149.97999999999999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154.82</v>
      </c>
      <c r="Y170" s="10">
        <v>150.34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153.31</v>
      </c>
      <c r="AK170">
        <v>606.94000000000005</v>
      </c>
      <c r="AL170">
        <v>164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</row>
    <row r="171" spans="1:91" x14ac:dyDescent="0.25">
      <c r="A171" s="10" t="s">
        <v>391</v>
      </c>
      <c r="B171" s="10">
        <v>165</v>
      </c>
      <c r="C171" s="10" t="s">
        <v>18</v>
      </c>
      <c r="D171" s="10" t="s">
        <v>19</v>
      </c>
      <c r="E171" s="10" t="s">
        <v>417</v>
      </c>
      <c r="F171" s="10">
        <v>4</v>
      </c>
      <c r="G171" s="10">
        <v>606.9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151.38999999999999</v>
      </c>
      <c r="O171" s="10">
        <v>0</v>
      </c>
      <c r="P171" s="10">
        <v>0</v>
      </c>
      <c r="Q171" s="10">
        <v>0</v>
      </c>
      <c r="R171" s="10">
        <v>150.86000000000001</v>
      </c>
      <c r="S171" s="10">
        <v>0</v>
      </c>
      <c r="T171" s="10">
        <v>153.37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151.28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152.38</v>
      </c>
      <c r="AK171">
        <v>606.9</v>
      </c>
      <c r="AL171">
        <v>165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</row>
    <row r="172" spans="1:91" x14ac:dyDescent="0.25">
      <c r="A172" s="10" t="s">
        <v>392</v>
      </c>
      <c r="B172" s="10">
        <v>166</v>
      </c>
      <c r="C172" s="10" t="s">
        <v>189</v>
      </c>
      <c r="D172" s="10" t="s">
        <v>190</v>
      </c>
      <c r="E172" s="10" t="s">
        <v>443</v>
      </c>
      <c r="F172" s="10">
        <v>5</v>
      </c>
      <c r="G172" s="10">
        <v>605.59</v>
      </c>
      <c r="H172" s="10">
        <v>0</v>
      </c>
      <c r="I172" s="10">
        <v>0</v>
      </c>
      <c r="J172" s="10">
        <v>126.64</v>
      </c>
      <c r="K172" s="10">
        <v>0</v>
      </c>
      <c r="L172" s="10">
        <v>119.61</v>
      </c>
      <c r="M172" s="10">
        <v>0</v>
      </c>
      <c r="N172" s="10">
        <v>0</v>
      </c>
      <c r="O172" s="10">
        <v>120.48</v>
      </c>
      <c r="P172" s="10">
        <v>121.89</v>
      </c>
      <c r="Q172" s="10">
        <v>0</v>
      </c>
      <c r="R172" s="10">
        <v>116.97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124.27</v>
      </c>
      <c r="AK172">
        <v>605.59</v>
      </c>
      <c r="AL172">
        <v>166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</row>
    <row r="173" spans="1:91" x14ac:dyDescent="0.25">
      <c r="A173" s="10" t="s">
        <v>391</v>
      </c>
      <c r="B173" s="10">
        <v>167</v>
      </c>
      <c r="C173" s="10" t="s">
        <v>983</v>
      </c>
      <c r="D173" s="10" t="s">
        <v>108</v>
      </c>
      <c r="E173" s="10" t="s">
        <v>579</v>
      </c>
      <c r="F173" s="10">
        <v>6</v>
      </c>
      <c r="G173" s="10">
        <v>596.22</v>
      </c>
      <c r="H173" s="10">
        <v>0</v>
      </c>
      <c r="I173" s="10">
        <v>0</v>
      </c>
      <c r="J173" s="10">
        <v>62.5</v>
      </c>
      <c r="K173" s="10">
        <v>105.65</v>
      </c>
      <c r="L173" s="10">
        <v>100</v>
      </c>
      <c r="M173" s="10">
        <v>110.73</v>
      </c>
      <c r="N173" s="10">
        <v>111.53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105.81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111.13</v>
      </c>
      <c r="AK173">
        <v>596.22</v>
      </c>
      <c r="AL173">
        <v>167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</row>
    <row r="174" spans="1:91" x14ac:dyDescent="0.25">
      <c r="A174" s="10" t="s">
        <v>391</v>
      </c>
      <c r="B174" s="10">
        <v>168</v>
      </c>
      <c r="C174" s="10" t="s">
        <v>937</v>
      </c>
      <c r="D174" s="10" t="s">
        <v>938</v>
      </c>
      <c r="E174" s="10" t="s">
        <v>939</v>
      </c>
      <c r="F174" s="10">
        <v>5</v>
      </c>
      <c r="G174" s="10">
        <v>589.46</v>
      </c>
      <c r="H174" s="10">
        <v>0</v>
      </c>
      <c r="I174" s="10">
        <v>0</v>
      </c>
      <c r="J174" s="10">
        <v>116.7</v>
      </c>
      <c r="K174" s="10">
        <v>0</v>
      </c>
      <c r="L174" s="10">
        <v>116.9</v>
      </c>
      <c r="M174" s="10">
        <v>121.95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120</v>
      </c>
      <c r="U174" s="10">
        <v>113.91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120.98</v>
      </c>
      <c r="AK174">
        <v>589.46</v>
      </c>
      <c r="AL174">
        <v>168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</row>
    <row r="175" spans="1:91" x14ac:dyDescent="0.25">
      <c r="A175" s="10" t="s">
        <v>391</v>
      </c>
      <c r="B175" s="10">
        <v>169</v>
      </c>
      <c r="C175" s="10" t="s">
        <v>447</v>
      </c>
      <c r="D175" s="10" t="s">
        <v>213</v>
      </c>
      <c r="E175" s="10" t="s">
        <v>362</v>
      </c>
      <c r="F175" s="10">
        <v>4</v>
      </c>
      <c r="G175" s="10">
        <v>587.29</v>
      </c>
      <c r="H175" s="10">
        <v>0</v>
      </c>
      <c r="I175" s="10">
        <v>0</v>
      </c>
      <c r="J175" s="10">
        <v>148.66</v>
      </c>
      <c r="K175" s="10">
        <v>144.53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147.02000000000001</v>
      </c>
      <c r="W175" s="10">
        <v>147.08000000000001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147.87</v>
      </c>
      <c r="AK175">
        <v>587.29</v>
      </c>
      <c r="AL175">
        <v>169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</row>
    <row r="176" spans="1:91" x14ac:dyDescent="0.25">
      <c r="A176" s="10" t="s">
        <v>392</v>
      </c>
      <c r="B176" s="10">
        <v>170</v>
      </c>
      <c r="C176" s="10" t="s">
        <v>1034</v>
      </c>
      <c r="D176" s="10" t="s">
        <v>1035</v>
      </c>
      <c r="E176" s="10" t="s">
        <v>367</v>
      </c>
      <c r="F176" s="10">
        <v>5</v>
      </c>
      <c r="G176" s="10">
        <v>580.66999999999996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113.5</v>
      </c>
      <c r="AB176" s="10">
        <v>114.37</v>
      </c>
      <c r="AC176" s="10">
        <v>0</v>
      </c>
      <c r="AD176" s="10">
        <v>114.25</v>
      </c>
      <c r="AE176" s="10">
        <v>119.1</v>
      </c>
      <c r="AF176" s="10">
        <v>119.45</v>
      </c>
      <c r="AG176" s="10">
        <v>0</v>
      </c>
      <c r="AH176" s="10">
        <v>0</v>
      </c>
      <c r="AI176" s="10">
        <v>0</v>
      </c>
      <c r="AJ176" s="10">
        <v>119.28</v>
      </c>
      <c r="AK176">
        <v>580.66999999999996</v>
      </c>
      <c r="AL176">
        <v>170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</row>
    <row r="177" spans="1:91" x14ac:dyDescent="0.25">
      <c r="A177" s="10" t="s">
        <v>391</v>
      </c>
      <c r="B177" s="10">
        <v>171</v>
      </c>
      <c r="C177" s="10" t="s">
        <v>16</v>
      </c>
      <c r="D177" s="10" t="s">
        <v>22</v>
      </c>
      <c r="E177" s="10" t="s">
        <v>370</v>
      </c>
      <c r="F177" s="10">
        <v>4</v>
      </c>
      <c r="G177" s="10">
        <v>580.57000000000005</v>
      </c>
      <c r="H177" s="10">
        <v>0</v>
      </c>
      <c r="I177" s="10">
        <v>0</v>
      </c>
      <c r="J177" s="10">
        <v>0</v>
      </c>
      <c r="K177" s="10">
        <v>0</v>
      </c>
      <c r="L177" s="10">
        <v>145.16999999999999</v>
      </c>
      <c r="M177" s="10">
        <v>0</v>
      </c>
      <c r="N177" s="10">
        <v>148.59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137.07</v>
      </c>
      <c r="Y177" s="10">
        <v>149.74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149.16999999999999</v>
      </c>
      <c r="AK177">
        <v>580.57000000000005</v>
      </c>
      <c r="AL177">
        <v>171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</row>
    <row r="178" spans="1:91" x14ac:dyDescent="0.25">
      <c r="A178" s="10" t="s">
        <v>392</v>
      </c>
      <c r="B178" s="10">
        <v>172</v>
      </c>
      <c r="C178" s="10" t="s">
        <v>498</v>
      </c>
      <c r="D178" s="10" t="s">
        <v>931</v>
      </c>
      <c r="E178" s="10" t="s">
        <v>379</v>
      </c>
      <c r="F178" s="10">
        <v>5</v>
      </c>
      <c r="G178" s="10">
        <v>579</v>
      </c>
      <c r="H178" s="10">
        <v>100</v>
      </c>
      <c r="I178" s="10">
        <v>0</v>
      </c>
      <c r="J178" s="10">
        <v>0</v>
      </c>
      <c r="K178" s="10">
        <v>118.76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94.44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132.68</v>
      </c>
      <c r="AA178" s="10">
        <v>0</v>
      </c>
      <c r="AB178" s="10">
        <v>0</v>
      </c>
      <c r="AC178" s="10">
        <v>0</v>
      </c>
      <c r="AD178" s="10">
        <v>0</v>
      </c>
      <c r="AE178" s="10">
        <v>133.12</v>
      </c>
      <c r="AF178" s="10">
        <v>0</v>
      </c>
      <c r="AG178" s="10">
        <v>0</v>
      </c>
      <c r="AH178" s="10">
        <v>0</v>
      </c>
      <c r="AI178" s="10">
        <v>0</v>
      </c>
      <c r="AJ178" s="10">
        <v>132.9</v>
      </c>
      <c r="AK178">
        <v>579</v>
      </c>
      <c r="AL178">
        <v>172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</row>
    <row r="179" spans="1:91" x14ac:dyDescent="0.25">
      <c r="A179" s="10" t="s">
        <v>391</v>
      </c>
      <c r="B179" s="10">
        <v>173</v>
      </c>
      <c r="C179" s="10" t="s">
        <v>463</v>
      </c>
      <c r="D179" s="10" t="s">
        <v>344</v>
      </c>
      <c r="E179" s="10" t="s">
        <v>357</v>
      </c>
      <c r="F179" s="10">
        <v>4</v>
      </c>
      <c r="G179" s="10">
        <v>576.08000000000004</v>
      </c>
      <c r="H179" s="10">
        <v>142.52000000000001</v>
      </c>
      <c r="I179" s="10">
        <v>0</v>
      </c>
      <c r="J179" s="10">
        <v>145.85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146.59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141.12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146.22</v>
      </c>
      <c r="AK179">
        <v>576.08000000000004</v>
      </c>
      <c r="AL179">
        <v>173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</row>
    <row r="180" spans="1:91" x14ac:dyDescent="0.25">
      <c r="A180" s="10" t="s">
        <v>391</v>
      </c>
      <c r="B180" s="10">
        <v>174</v>
      </c>
      <c r="C180" s="10" t="s">
        <v>570</v>
      </c>
      <c r="D180" s="10" t="s">
        <v>571</v>
      </c>
      <c r="E180" s="10" t="s">
        <v>380</v>
      </c>
      <c r="F180" s="10">
        <v>4</v>
      </c>
      <c r="G180" s="10">
        <v>573.19000000000005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139.24</v>
      </c>
      <c r="R180" s="10">
        <v>140.07</v>
      </c>
      <c r="S180" s="10">
        <v>0</v>
      </c>
      <c r="T180" s="10">
        <v>0</v>
      </c>
      <c r="U180" s="10">
        <v>146.22999999999999</v>
      </c>
      <c r="V180" s="10">
        <v>147.65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146.94</v>
      </c>
      <c r="AK180">
        <v>573.19000000000005</v>
      </c>
      <c r="AL180">
        <v>174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</row>
    <row r="181" spans="1:91" x14ac:dyDescent="0.25">
      <c r="A181" s="10" t="s">
        <v>391</v>
      </c>
      <c r="B181" s="10">
        <v>175</v>
      </c>
      <c r="C181" s="10" t="s">
        <v>687</v>
      </c>
      <c r="D181" s="10" t="s">
        <v>181</v>
      </c>
      <c r="E181" s="10" t="s">
        <v>368</v>
      </c>
      <c r="F181" s="10">
        <v>5</v>
      </c>
      <c r="G181" s="10">
        <v>568.74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121.97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115.76</v>
      </c>
      <c r="W181" s="10">
        <v>120.71</v>
      </c>
      <c r="X181" s="10">
        <v>0</v>
      </c>
      <c r="Y181" s="10">
        <v>0</v>
      </c>
      <c r="Z181" s="10">
        <v>95</v>
      </c>
      <c r="AA181" s="10">
        <v>0</v>
      </c>
      <c r="AB181" s="10">
        <v>0</v>
      </c>
      <c r="AC181" s="10">
        <v>115.3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121.34</v>
      </c>
      <c r="AK181">
        <v>568.74</v>
      </c>
      <c r="AL181">
        <v>175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</row>
    <row r="182" spans="1:91" x14ac:dyDescent="0.25">
      <c r="A182" s="10" t="s">
        <v>392</v>
      </c>
      <c r="B182" s="10">
        <v>176</v>
      </c>
      <c r="C182" s="10" t="s">
        <v>198</v>
      </c>
      <c r="D182" s="10" t="s">
        <v>487</v>
      </c>
      <c r="E182" s="10" t="s">
        <v>357</v>
      </c>
      <c r="F182" s="10">
        <v>5</v>
      </c>
      <c r="G182" s="10">
        <v>568.5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109.99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112.43</v>
      </c>
      <c r="AB182" s="10">
        <v>118</v>
      </c>
      <c r="AC182" s="10">
        <v>0</v>
      </c>
      <c r="AD182" s="10">
        <v>0</v>
      </c>
      <c r="AE182" s="10">
        <v>0</v>
      </c>
      <c r="AF182" s="10">
        <v>114.52</v>
      </c>
      <c r="AG182" s="10">
        <v>113.56</v>
      </c>
      <c r="AH182" s="10">
        <v>0</v>
      </c>
      <c r="AI182" s="10">
        <v>0</v>
      </c>
      <c r="AJ182" s="10">
        <v>116.26</v>
      </c>
      <c r="AK182">
        <v>568.5</v>
      </c>
      <c r="AL182">
        <v>176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</row>
    <row r="183" spans="1:91" x14ac:dyDescent="0.25">
      <c r="A183" s="10" t="s">
        <v>391</v>
      </c>
      <c r="B183" s="10">
        <v>177</v>
      </c>
      <c r="C183" s="10" t="s">
        <v>272</v>
      </c>
      <c r="D183" s="10" t="s">
        <v>232</v>
      </c>
      <c r="E183" s="10" t="s">
        <v>386</v>
      </c>
      <c r="F183" s="10">
        <v>5</v>
      </c>
      <c r="G183" s="10">
        <v>567.80999999999995</v>
      </c>
      <c r="H183" s="10">
        <v>0</v>
      </c>
      <c r="I183" s="10">
        <v>115.28</v>
      </c>
      <c r="J183" s="10">
        <v>0</v>
      </c>
      <c r="K183" s="10">
        <v>0</v>
      </c>
      <c r="L183" s="10">
        <v>0</v>
      </c>
      <c r="M183" s="10">
        <v>0</v>
      </c>
      <c r="N183" s="10">
        <v>114.11</v>
      </c>
      <c r="O183" s="10">
        <v>110.94</v>
      </c>
      <c r="P183" s="10">
        <v>110.72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116.76</v>
      </c>
      <c r="AH183" s="10">
        <v>0</v>
      </c>
      <c r="AI183" s="10">
        <v>0</v>
      </c>
      <c r="AJ183" s="10">
        <v>116.02</v>
      </c>
      <c r="AK183">
        <v>567.80999999999995</v>
      </c>
      <c r="AL183">
        <v>177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</row>
    <row r="184" spans="1:91" x14ac:dyDescent="0.25">
      <c r="A184" s="10" t="s">
        <v>391</v>
      </c>
      <c r="B184" s="10">
        <v>178</v>
      </c>
      <c r="C184" s="10" t="s">
        <v>483</v>
      </c>
      <c r="D184" s="10" t="s">
        <v>79</v>
      </c>
      <c r="E184" s="10" t="s">
        <v>368</v>
      </c>
      <c r="F184" s="10">
        <v>4</v>
      </c>
      <c r="G184" s="10">
        <v>562.49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141.19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147.24</v>
      </c>
      <c r="W184" s="10">
        <v>0</v>
      </c>
      <c r="X184" s="10">
        <v>0</v>
      </c>
      <c r="Y184" s="10">
        <v>129.19999999999999</v>
      </c>
      <c r="Z184" s="10">
        <v>144.86000000000001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146.05000000000001</v>
      </c>
      <c r="AK184">
        <v>562.49</v>
      </c>
      <c r="AL184">
        <v>178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</row>
    <row r="185" spans="1:91" x14ac:dyDescent="0.25">
      <c r="A185" s="10" t="s">
        <v>391</v>
      </c>
      <c r="B185" s="10">
        <v>179</v>
      </c>
      <c r="C185" s="10" t="s">
        <v>587</v>
      </c>
      <c r="D185" s="10" t="s">
        <v>27</v>
      </c>
      <c r="E185" s="10" t="s">
        <v>357</v>
      </c>
      <c r="F185" s="10">
        <v>5</v>
      </c>
      <c r="G185" s="10">
        <v>561.58000000000004</v>
      </c>
      <c r="H185" s="10">
        <v>108.41</v>
      </c>
      <c r="I185" s="10">
        <v>113.15</v>
      </c>
      <c r="J185" s="10">
        <v>107.84</v>
      </c>
      <c r="K185" s="10">
        <v>0</v>
      </c>
      <c r="L185" s="10">
        <v>114.29</v>
      </c>
      <c r="M185" s="10">
        <v>0</v>
      </c>
      <c r="N185" s="10">
        <v>117.89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116.09</v>
      </c>
      <c r="AK185">
        <v>561.58000000000004</v>
      </c>
      <c r="AL185">
        <v>179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</row>
    <row r="186" spans="1:91" x14ac:dyDescent="0.25">
      <c r="A186" s="10" t="s">
        <v>391</v>
      </c>
      <c r="B186" s="10">
        <v>180</v>
      </c>
      <c r="C186" s="10" t="s">
        <v>257</v>
      </c>
      <c r="D186" s="10" t="s">
        <v>258</v>
      </c>
      <c r="E186" s="10" t="s">
        <v>367</v>
      </c>
      <c r="F186" s="10">
        <v>4</v>
      </c>
      <c r="G186" s="10">
        <v>558.74</v>
      </c>
      <c r="H186" s="10">
        <v>0</v>
      </c>
      <c r="I186" s="10">
        <v>0</v>
      </c>
      <c r="J186" s="10">
        <v>0</v>
      </c>
      <c r="K186" s="10">
        <v>0</v>
      </c>
      <c r="L186" s="10">
        <v>136.13</v>
      </c>
      <c r="M186" s="10">
        <v>135.71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136.36000000000001</v>
      </c>
      <c r="W186" s="10">
        <v>150.54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143.44999999999999</v>
      </c>
      <c r="AK186">
        <v>558.74</v>
      </c>
      <c r="AL186">
        <v>180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</row>
    <row r="187" spans="1:91" x14ac:dyDescent="0.25">
      <c r="A187" s="10" t="s">
        <v>391</v>
      </c>
      <c r="B187" s="10">
        <v>181</v>
      </c>
      <c r="C187" s="10" t="s">
        <v>482</v>
      </c>
      <c r="D187" s="10" t="s">
        <v>336</v>
      </c>
      <c r="E187" s="10" t="s">
        <v>373</v>
      </c>
      <c r="F187" s="10">
        <v>4</v>
      </c>
      <c r="G187" s="10">
        <v>557.9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136.22999999999999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135.69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144.78</v>
      </c>
      <c r="AF187" s="10">
        <v>0</v>
      </c>
      <c r="AG187" s="10">
        <v>141.19999999999999</v>
      </c>
      <c r="AH187" s="10">
        <v>0</v>
      </c>
      <c r="AI187" s="10">
        <v>0</v>
      </c>
      <c r="AJ187" s="10">
        <v>142.99</v>
      </c>
      <c r="AK187">
        <v>557.9</v>
      </c>
      <c r="AL187">
        <v>181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</row>
    <row r="188" spans="1:91" x14ac:dyDescent="0.25">
      <c r="A188" s="10" t="s">
        <v>391</v>
      </c>
      <c r="B188" s="10">
        <v>182</v>
      </c>
      <c r="C188" s="10" t="s">
        <v>941</v>
      </c>
      <c r="D188" s="10" t="s">
        <v>609</v>
      </c>
      <c r="E188" s="10" t="s">
        <v>717</v>
      </c>
      <c r="F188" s="10">
        <v>4</v>
      </c>
      <c r="G188" s="10">
        <v>557.34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146.57</v>
      </c>
      <c r="Q188" s="10">
        <v>0</v>
      </c>
      <c r="R188" s="10">
        <v>143.03</v>
      </c>
      <c r="S188" s="10">
        <v>0</v>
      </c>
      <c r="T188" s="10">
        <v>0</v>
      </c>
      <c r="U188" s="10">
        <v>0</v>
      </c>
      <c r="V188" s="10">
        <v>0</v>
      </c>
      <c r="W188" s="10">
        <v>122.66</v>
      </c>
      <c r="X188" s="10">
        <v>0</v>
      </c>
      <c r="Y188" s="10">
        <v>0</v>
      </c>
      <c r="Z188" s="10">
        <v>0</v>
      </c>
      <c r="AA188" s="10">
        <v>145.08000000000001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145.83000000000001</v>
      </c>
      <c r="AK188">
        <v>557.34</v>
      </c>
      <c r="AL188">
        <v>182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</row>
    <row r="189" spans="1:91" x14ac:dyDescent="0.25">
      <c r="A189" s="10" t="s">
        <v>391</v>
      </c>
      <c r="B189" s="10">
        <v>183</v>
      </c>
      <c r="C189" s="10" t="s">
        <v>186</v>
      </c>
      <c r="D189" s="10" t="s">
        <v>195</v>
      </c>
      <c r="E189" s="10" t="s">
        <v>417</v>
      </c>
      <c r="F189" s="10">
        <v>5</v>
      </c>
      <c r="G189" s="10">
        <v>556.77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126.22</v>
      </c>
      <c r="R189" s="10">
        <v>95.83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80</v>
      </c>
      <c r="AA189" s="10">
        <v>126.46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128.26</v>
      </c>
      <c r="AH189" s="10">
        <v>0</v>
      </c>
      <c r="AI189" s="10">
        <v>0</v>
      </c>
      <c r="AJ189" s="10">
        <v>127.36</v>
      </c>
      <c r="AK189">
        <v>556.77</v>
      </c>
      <c r="AL189">
        <v>183</v>
      </c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</row>
    <row r="190" spans="1:91" x14ac:dyDescent="0.25">
      <c r="A190" s="10" t="s">
        <v>391</v>
      </c>
      <c r="B190" s="10">
        <v>184</v>
      </c>
      <c r="C190" s="10" t="s">
        <v>247</v>
      </c>
      <c r="D190" s="10" t="s">
        <v>608</v>
      </c>
      <c r="E190" s="10" t="s">
        <v>362</v>
      </c>
      <c r="F190" s="10">
        <v>5</v>
      </c>
      <c r="G190" s="10">
        <v>554.52</v>
      </c>
      <c r="H190" s="10">
        <v>112.58</v>
      </c>
      <c r="I190" s="10">
        <v>100</v>
      </c>
      <c r="J190" s="10">
        <v>116.12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108.23</v>
      </c>
      <c r="W190" s="10">
        <v>0</v>
      </c>
      <c r="X190" s="10">
        <v>0</v>
      </c>
      <c r="Y190" s="10">
        <v>117.59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116.86</v>
      </c>
      <c r="AK190">
        <v>554.52</v>
      </c>
      <c r="AL190">
        <v>184</v>
      </c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</row>
    <row r="191" spans="1:91" x14ac:dyDescent="0.25">
      <c r="A191" s="10" t="s">
        <v>391</v>
      </c>
      <c r="B191" s="10">
        <v>185</v>
      </c>
      <c r="C191" s="10" t="s">
        <v>414</v>
      </c>
      <c r="D191" s="10" t="s">
        <v>114</v>
      </c>
      <c r="E191" s="10" t="s">
        <v>567</v>
      </c>
      <c r="F191" s="10">
        <v>4</v>
      </c>
      <c r="G191" s="10">
        <v>553.55999999999995</v>
      </c>
      <c r="H191" s="10">
        <v>141.61000000000001</v>
      </c>
      <c r="I191" s="10">
        <v>142.52000000000001</v>
      </c>
      <c r="J191" s="10">
        <v>0</v>
      </c>
      <c r="K191" s="10">
        <v>139.75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129.68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142.07</v>
      </c>
      <c r="AK191">
        <v>553.55999999999995</v>
      </c>
      <c r="AL191">
        <v>185</v>
      </c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1" x14ac:dyDescent="0.25">
      <c r="A192" s="10" t="s">
        <v>391</v>
      </c>
      <c r="B192" s="10">
        <v>186</v>
      </c>
      <c r="C192" s="10" t="s">
        <v>150</v>
      </c>
      <c r="D192" s="10" t="s">
        <v>137</v>
      </c>
      <c r="E192" s="10" t="s">
        <v>357</v>
      </c>
      <c r="F192" s="10">
        <v>4</v>
      </c>
      <c r="G192" s="10">
        <v>543.30999999999995</v>
      </c>
      <c r="H192" s="10">
        <v>135.5</v>
      </c>
      <c r="I192" s="10">
        <v>135.15</v>
      </c>
      <c r="J192" s="10">
        <v>136.78</v>
      </c>
      <c r="K192" s="10">
        <v>135.88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136.33000000000001</v>
      </c>
      <c r="AK192">
        <v>543.30999999999995</v>
      </c>
      <c r="AL192">
        <v>186</v>
      </c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</row>
    <row r="193" spans="1:91" x14ac:dyDescent="0.25">
      <c r="A193" s="10" t="s">
        <v>391</v>
      </c>
      <c r="B193" s="10">
        <v>187</v>
      </c>
      <c r="C193" s="10" t="s">
        <v>420</v>
      </c>
      <c r="D193" s="10" t="s">
        <v>166</v>
      </c>
      <c r="E193" s="10" t="s">
        <v>362</v>
      </c>
      <c r="F193" s="10">
        <v>4</v>
      </c>
      <c r="G193" s="10">
        <v>542.46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134.57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136.04</v>
      </c>
      <c r="AA193" s="10">
        <v>136.81</v>
      </c>
      <c r="AB193" s="10">
        <v>0</v>
      </c>
      <c r="AC193" s="10">
        <v>135.04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136.43</v>
      </c>
      <c r="AK193">
        <v>542.46</v>
      </c>
      <c r="AL193">
        <v>187</v>
      </c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</row>
    <row r="194" spans="1:91" x14ac:dyDescent="0.25">
      <c r="A194" s="10" t="s">
        <v>391</v>
      </c>
      <c r="B194" s="10">
        <v>188</v>
      </c>
      <c r="C194" s="10" t="s">
        <v>727</v>
      </c>
      <c r="D194" s="10" t="s">
        <v>728</v>
      </c>
      <c r="F194" s="10">
        <v>4</v>
      </c>
      <c r="G194" s="10">
        <v>538.87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130.27000000000001</v>
      </c>
      <c r="T194" s="10">
        <v>132.66999999999999</v>
      </c>
      <c r="U194" s="10">
        <v>0</v>
      </c>
      <c r="V194" s="10">
        <v>133.59</v>
      </c>
      <c r="W194" s="10">
        <v>142.34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137.97</v>
      </c>
      <c r="AK194">
        <v>538.87</v>
      </c>
      <c r="AL194">
        <v>188</v>
      </c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</row>
    <row r="195" spans="1:91" x14ac:dyDescent="0.25">
      <c r="A195" s="10" t="s">
        <v>391</v>
      </c>
      <c r="B195" s="10">
        <v>189</v>
      </c>
      <c r="C195" s="10" t="s">
        <v>204</v>
      </c>
      <c r="D195" s="10" t="s">
        <v>337</v>
      </c>
      <c r="E195" s="10" t="s">
        <v>364</v>
      </c>
      <c r="F195" s="10">
        <v>4</v>
      </c>
      <c r="G195" s="10">
        <v>537.65</v>
      </c>
      <c r="H195" s="10">
        <v>0</v>
      </c>
      <c r="I195" s="10">
        <v>0</v>
      </c>
      <c r="J195" s="10">
        <v>0</v>
      </c>
      <c r="K195" s="10">
        <v>147.83000000000001</v>
      </c>
      <c r="L195" s="10">
        <v>0</v>
      </c>
      <c r="M195" s="10">
        <v>96.88</v>
      </c>
      <c r="N195" s="10">
        <v>147.77000000000001</v>
      </c>
      <c r="O195" s="10">
        <v>145.16999999999999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147.80000000000001</v>
      </c>
      <c r="AK195">
        <v>537.65</v>
      </c>
      <c r="AL195">
        <v>189</v>
      </c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</row>
    <row r="196" spans="1:91" x14ac:dyDescent="0.25">
      <c r="A196" s="10" t="s">
        <v>391</v>
      </c>
      <c r="B196" s="10">
        <v>190</v>
      </c>
      <c r="C196" s="10" t="s">
        <v>655</v>
      </c>
      <c r="D196" s="10" t="s">
        <v>144</v>
      </c>
      <c r="E196" s="10" t="s">
        <v>364</v>
      </c>
      <c r="F196" s="10">
        <v>4</v>
      </c>
      <c r="G196" s="10">
        <v>536.75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135.5</v>
      </c>
      <c r="P196" s="10">
        <v>133.16999999999999</v>
      </c>
      <c r="Q196" s="10">
        <v>0</v>
      </c>
      <c r="R196" s="10">
        <v>0</v>
      </c>
      <c r="S196" s="10">
        <v>133.25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134.83000000000001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135.16999999999999</v>
      </c>
      <c r="AK196">
        <v>536.75</v>
      </c>
      <c r="AL196">
        <v>190</v>
      </c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</row>
    <row r="197" spans="1:91" x14ac:dyDescent="0.25">
      <c r="A197" s="10" t="s">
        <v>391</v>
      </c>
      <c r="B197" s="10">
        <v>191</v>
      </c>
      <c r="C197" s="10" t="s">
        <v>725</v>
      </c>
      <c r="D197" s="10" t="s">
        <v>726</v>
      </c>
      <c r="E197" s="10" t="s">
        <v>362</v>
      </c>
      <c r="F197" s="10">
        <v>4</v>
      </c>
      <c r="G197" s="10">
        <v>535.46</v>
      </c>
      <c r="H197" s="10">
        <v>0</v>
      </c>
      <c r="I197" s="10">
        <v>0</v>
      </c>
      <c r="J197" s="10">
        <v>132.09</v>
      </c>
      <c r="K197" s="10">
        <v>133.04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132.27000000000001</v>
      </c>
      <c r="U197" s="10">
        <v>0</v>
      </c>
      <c r="V197" s="10">
        <v>138.06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135.55000000000001</v>
      </c>
      <c r="AK197">
        <v>535.46</v>
      </c>
      <c r="AL197">
        <v>191</v>
      </c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</row>
    <row r="198" spans="1:91" x14ac:dyDescent="0.25">
      <c r="A198" s="10" t="s">
        <v>391</v>
      </c>
      <c r="B198" s="10">
        <v>192</v>
      </c>
      <c r="C198" s="10" t="s">
        <v>329</v>
      </c>
      <c r="D198" s="10" t="s">
        <v>108</v>
      </c>
      <c r="E198" s="10" t="s">
        <v>373</v>
      </c>
      <c r="F198" s="10">
        <v>5</v>
      </c>
      <c r="G198" s="10">
        <v>530.15</v>
      </c>
      <c r="H198" s="10">
        <v>0</v>
      </c>
      <c r="I198" s="10">
        <v>104.15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106.79</v>
      </c>
      <c r="P198" s="10">
        <v>105.21</v>
      </c>
      <c r="Q198" s="10">
        <v>0</v>
      </c>
      <c r="R198" s="10">
        <v>103.29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110.71</v>
      </c>
      <c r="AH198" s="10">
        <v>0</v>
      </c>
      <c r="AI198" s="10">
        <v>0</v>
      </c>
      <c r="AJ198" s="10">
        <v>108.75</v>
      </c>
      <c r="AK198">
        <v>530.15</v>
      </c>
      <c r="AL198">
        <v>192</v>
      </c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</row>
    <row r="199" spans="1:91" x14ac:dyDescent="0.25">
      <c r="A199" s="10" t="s">
        <v>391</v>
      </c>
      <c r="B199" s="10">
        <v>193</v>
      </c>
      <c r="C199" s="10" t="s">
        <v>730</v>
      </c>
      <c r="D199" s="10" t="s">
        <v>79</v>
      </c>
      <c r="E199" s="10" t="s">
        <v>362</v>
      </c>
      <c r="F199" s="10">
        <v>4</v>
      </c>
      <c r="G199" s="10">
        <v>528.25</v>
      </c>
      <c r="H199" s="10">
        <v>0</v>
      </c>
      <c r="I199" s="10">
        <v>0</v>
      </c>
      <c r="J199" s="10">
        <v>132.75</v>
      </c>
      <c r="K199" s="10">
        <v>128.96</v>
      </c>
      <c r="L199" s="10">
        <v>137.27000000000001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129.27000000000001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135.01</v>
      </c>
      <c r="AK199">
        <v>528.25</v>
      </c>
      <c r="AL199">
        <v>193</v>
      </c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</row>
    <row r="200" spans="1:91" x14ac:dyDescent="0.25">
      <c r="A200" s="10" t="s">
        <v>391</v>
      </c>
      <c r="B200" s="10">
        <v>194</v>
      </c>
      <c r="C200" s="10" t="s">
        <v>936</v>
      </c>
      <c r="D200" s="10" t="s">
        <v>256</v>
      </c>
      <c r="E200" s="10" t="s">
        <v>363</v>
      </c>
      <c r="F200" s="10">
        <v>4</v>
      </c>
      <c r="G200" s="10">
        <v>524.46</v>
      </c>
      <c r="H200" s="10">
        <v>0</v>
      </c>
      <c r="I200" s="10">
        <v>0</v>
      </c>
      <c r="J200" s="10">
        <v>0</v>
      </c>
      <c r="K200" s="10">
        <v>125.09</v>
      </c>
      <c r="L200" s="10">
        <v>0</v>
      </c>
      <c r="M200" s="10">
        <v>129.29</v>
      </c>
      <c r="N200" s="10">
        <v>133.13999999999999</v>
      </c>
      <c r="O200" s="10">
        <v>136.94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135.04</v>
      </c>
      <c r="AK200">
        <v>524.46</v>
      </c>
      <c r="AL200">
        <v>194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</row>
    <row r="201" spans="1:91" x14ac:dyDescent="0.25">
      <c r="A201" s="10" t="s">
        <v>391</v>
      </c>
      <c r="B201" s="10">
        <v>195</v>
      </c>
      <c r="C201" s="10" t="s">
        <v>583</v>
      </c>
      <c r="D201" s="10" t="s">
        <v>45</v>
      </c>
      <c r="E201" s="10" t="s">
        <v>373</v>
      </c>
      <c r="F201" s="10">
        <v>4</v>
      </c>
      <c r="G201" s="10">
        <v>517.99</v>
      </c>
      <c r="H201" s="10">
        <v>0</v>
      </c>
      <c r="I201" s="10">
        <v>0</v>
      </c>
      <c r="J201" s="10">
        <v>0</v>
      </c>
      <c r="K201" s="10">
        <v>0</v>
      </c>
      <c r="L201" s="10">
        <v>121.88</v>
      </c>
      <c r="M201" s="10">
        <v>132.9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132.13</v>
      </c>
      <c r="T201" s="10">
        <v>0</v>
      </c>
      <c r="U201" s="10">
        <v>131.08000000000001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132.52000000000001</v>
      </c>
      <c r="AK201">
        <v>517.99</v>
      </c>
      <c r="AL201">
        <v>195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</row>
    <row r="202" spans="1:91" x14ac:dyDescent="0.25">
      <c r="A202" s="10" t="s">
        <v>391</v>
      </c>
      <c r="B202" s="10">
        <v>196</v>
      </c>
      <c r="C202" s="10" t="s">
        <v>430</v>
      </c>
      <c r="D202" s="10" t="s">
        <v>431</v>
      </c>
      <c r="E202" s="10" t="s">
        <v>367</v>
      </c>
      <c r="F202" s="10">
        <v>4</v>
      </c>
      <c r="G202" s="10">
        <v>514.98</v>
      </c>
      <c r="H202" s="10">
        <v>0</v>
      </c>
      <c r="I202" s="10">
        <v>127.13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136.83000000000001</v>
      </c>
      <c r="U202" s="10">
        <v>0</v>
      </c>
      <c r="V202" s="10">
        <v>0</v>
      </c>
      <c r="W202" s="10">
        <v>0</v>
      </c>
      <c r="X202" s="10">
        <v>122.44</v>
      </c>
      <c r="Y202" s="10">
        <v>128.58000000000001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132.71</v>
      </c>
      <c r="AK202">
        <v>514.98</v>
      </c>
      <c r="AL202">
        <v>196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</row>
    <row r="203" spans="1:91" x14ac:dyDescent="0.25">
      <c r="A203" s="10" t="s">
        <v>391</v>
      </c>
      <c r="B203" s="10">
        <v>197</v>
      </c>
      <c r="C203" s="10" t="s">
        <v>31</v>
      </c>
      <c r="D203" s="10" t="s">
        <v>32</v>
      </c>
      <c r="E203" s="10" t="s">
        <v>385</v>
      </c>
      <c r="F203" s="10">
        <v>4</v>
      </c>
      <c r="G203" s="10">
        <v>511.39</v>
      </c>
      <c r="H203" s="10">
        <v>0</v>
      </c>
      <c r="I203" s="10">
        <v>142.61000000000001</v>
      </c>
      <c r="J203" s="10">
        <v>0</v>
      </c>
      <c r="K203" s="10">
        <v>0</v>
      </c>
      <c r="L203" s="10">
        <v>0</v>
      </c>
      <c r="M203" s="10">
        <v>0</v>
      </c>
      <c r="N203" s="10">
        <v>134.9</v>
      </c>
      <c r="O203" s="10">
        <v>0</v>
      </c>
      <c r="P203" s="10">
        <v>96.43</v>
      </c>
      <c r="Q203" s="10">
        <v>0</v>
      </c>
      <c r="R203" s="10">
        <v>137.44999999999999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140.03</v>
      </c>
      <c r="AK203">
        <v>511.39</v>
      </c>
      <c r="AL203">
        <v>197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</row>
    <row r="204" spans="1:91" x14ac:dyDescent="0.25">
      <c r="A204" s="10" t="s">
        <v>392</v>
      </c>
      <c r="B204" s="10">
        <v>198</v>
      </c>
      <c r="C204" s="10" t="s">
        <v>329</v>
      </c>
      <c r="D204" s="10" t="s">
        <v>193</v>
      </c>
      <c r="E204" s="10" t="s">
        <v>373</v>
      </c>
      <c r="F204" s="10">
        <v>4</v>
      </c>
      <c r="G204" s="10">
        <v>509.7</v>
      </c>
      <c r="H204" s="10">
        <v>0</v>
      </c>
      <c r="I204" s="10">
        <v>127.32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130.59</v>
      </c>
      <c r="P204" s="10">
        <v>127.05</v>
      </c>
      <c r="Q204" s="10">
        <v>0</v>
      </c>
      <c r="R204" s="10">
        <v>124.74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128.96</v>
      </c>
      <c r="AK204">
        <v>509.7</v>
      </c>
      <c r="AL204">
        <v>198</v>
      </c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</row>
    <row r="205" spans="1:91" x14ac:dyDescent="0.25">
      <c r="A205" s="10" t="s">
        <v>391</v>
      </c>
      <c r="B205" s="10">
        <v>199</v>
      </c>
      <c r="C205" s="10" t="s">
        <v>501</v>
      </c>
      <c r="D205" s="10" t="s">
        <v>230</v>
      </c>
      <c r="E205" s="10" t="s">
        <v>658</v>
      </c>
      <c r="F205" s="10">
        <v>4</v>
      </c>
      <c r="G205" s="10">
        <v>503.54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100</v>
      </c>
      <c r="R205" s="10">
        <v>0</v>
      </c>
      <c r="S205" s="10">
        <v>132.55000000000001</v>
      </c>
      <c r="T205" s="10">
        <v>134.91999999999999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136.07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135.5</v>
      </c>
      <c r="AK205">
        <v>503.54</v>
      </c>
      <c r="AL205">
        <v>199</v>
      </c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</row>
    <row r="206" spans="1:91" x14ac:dyDescent="0.25">
      <c r="A206" s="10" t="s">
        <v>392</v>
      </c>
      <c r="B206" s="10">
        <v>200</v>
      </c>
      <c r="C206" s="10" t="s">
        <v>87</v>
      </c>
      <c r="D206" s="10" t="s">
        <v>202</v>
      </c>
      <c r="E206" s="10" t="s">
        <v>417</v>
      </c>
      <c r="F206" s="10">
        <v>4</v>
      </c>
      <c r="G206" s="10">
        <v>503.18</v>
      </c>
      <c r="H206" s="10">
        <v>0</v>
      </c>
      <c r="I206" s="10">
        <v>0</v>
      </c>
      <c r="J206" s="10">
        <v>0</v>
      </c>
      <c r="K206" s="10">
        <v>0</v>
      </c>
      <c r="L206" s="10">
        <v>126.72</v>
      </c>
      <c r="M206" s="10">
        <v>0</v>
      </c>
      <c r="N206" s="10">
        <v>126.62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121.03</v>
      </c>
      <c r="V206" s="10">
        <v>0</v>
      </c>
      <c r="W206" s="10">
        <v>0</v>
      </c>
      <c r="X206" s="10">
        <v>0</v>
      </c>
      <c r="Y206" s="10">
        <v>0</v>
      </c>
      <c r="Z206" s="10">
        <v>128.81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127.77</v>
      </c>
      <c r="AK206">
        <v>503.18</v>
      </c>
      <c r="AL206">
        <v>200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</row>
    <row r="207" spans="1:91" x14ac:dyDescent="0.25">
      <c r="A207" s="10" t="s">
        <v>391</v>
      </c>
      <c r="B207" s="10">
        <v>201</v>
      </c>
      <c r="C207" s="10" t="s">
        <v>158</v>
      </c>
      <c r="D207" s="10" t="s">
        <v>159</v>
      </c>
      <c r="E207" s="10" t="s">
        <v>358</v>
      </c>
      <c r="F207" s="10">
        <v>4</v>
      </c>
      <c r="G207" s="10">
        <v>500.77</v>
      </c>
      <c r="H207" s="10">
        <v>0</v>
      </c>
      <c r="I207" s="10">
        <v>0</v>
      </c>
      <c r="J207" s="10">
        <v>100</v>
      </c>
      <c r="K207" s="10">
        <v>0</v>
      </c>
      <c r="L207" s="10">
        <v>135.08000000000001</v>
      </c>
      <c r="M207" s="10">
        <v>0</v>
      </c>
      <c r="N207" s="10">
        <v>0</v>
      </c>
      <c r="O207" s="10">
        <v>0</v>
      </c>
      <c r="P207" s="10">
        <v>0</v>
      </c>
      <c r="Q207" s="10">
        <v>132.87</v>
      </c>
      <c r="R207" s="10">
        <v>0</v>
      </c>
      <c r="S207" s="10">
        <v>0</v>
      </c>
      <c r="T207" s="10">
        <v>0</v>
      </c>
      <c r="U207" s="10">
        <v>132.82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133.97999999999999</v>
      </c>
      <c r="AK207">
        <v>500.77</v>
      </c>
      <c r="AL207">
        <v>201</v>
      </c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</row>
    <row r="208" spans="1:91" x14ac:dyDescent="0.25">
      <c r="A208" s="10" t="s">
        <v>391</v>
      </c>
      <c r="B208" s="10">
        <v>202</v>
      </c>
      <c r="C208" s="10" t="s">
        <v>283</v>
      </c>
      <c r="D208" s="10" t="s">
        <v>284</v>
      </c>
      <c r="E208" s="10" t="s">
        <v>362</v>
      </c>
      <c r="F208" s="10">
        <v>4</v>
      </c>
      <c r="G208" s="10">
        <v>496.77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136.91999999999999</v>
      </c>
      <c r="P208" s="10">
        <v>136.86000000000001</v>
      </c>
      <c r="Q208" s="10">
        <v>0</v>
      </c>
      <c r="R208" s="10">
        <v>0</v>
      </c>
      <c r="S208" s="10">
        <v>88.46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134.53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136.88999999999999</v>
      </c>
      <c r="AK208">
        <v>496.77</v>
      </c>
      <c r="AL208">
        <v>202</v>
      </c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</row>
    <row r="209" spans="1:91" x14ac:dyDescent="0.25">
      <c r="A209" s="10" t="s">
        <v>391</v>
      </c>
      <c r="B209" s="10">
        <v>203</v>
      </c>
      <c r="C209" s="10" t="s">
        <v>500</v>
      </c>
      <c r="D209" s="10" t="s">
        <v>259</v>
      </c>
      <c r="F209" s="10">
        <v>4</v>
      </c>
      <c r="G209" s="10">
        <v>494.57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120.18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117.95</v>
      </c>
      <c r="AA209" s="10">
        <v>0</v>
      </c>
      <c r="AB209" s="10">
        <v>0</v>
      </c>
      <c r="AC209" s="10">
        <v>0</v>
      </c>
      <c r="AD209" s="10">
        <v>0</v>
      </c>
      <c r="AE209" s="10">
        <v>133.32</v>
      </c>
      <c r="AF209" s="10">
        <v>0</v>
      </c>
      <c r="AG209" s="10">
        <v>123.12</v>
      </c>
      <c r="AH209" s="10">
        <v>0</v>
      </c>
      <c r="AI209" s="10">
        <v>0</v>
      </c>
      <c r="AJ209" s="10">
        <v>128.22</v>
      </c>
      <c r="AK209">
        <v>494.57</v>
      </c>
      <c r="AL209">
        <v>203</v>
      </c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</row>
    <row r="210" spans="1:91" x14ac:dyDescent="0.25">
      <c r="A210" s="10" t="s">
        <v>711</v>
      </c>
      <c r="B210" s="10">
        <v>204</v>
      </c>
      <c r="C210" s="10" t="s">
        <v>279</v>
      </c>
      <c r="D210" s="10" t="s">
        <v>838</v>
      </c>
      <c r="F210" s="10">
        <v>4</v>
      </c>
      <c r="G210" s="10">
        <v>486.02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118.49</v>
      </c>
      <c r="T210" s="10">
        <v>0</v>
      </c>
      <c r="U210" s="10">
        <v>118.36</v>
      </c>
      <c r="V210" s="10">
        <v>0</v>
      </c>
      <c r="W210" s="10">
        <v>0</v>
      </c>
      <c r="X210" s="10">
        <v>0</v>
      </c>
      <c r="Y210" s="10">
        <v>0</v>
      </c>
      <c r="Z210" s="10">
        <v>130.5</v>
      </c>
      <c r="AA210" s="10">
        <v>118.67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124.59</v>
      </c>
      <c r="AK210">
        <v>486.02</v>
      </c>
      <c r="AL210">
        <v>204</v>
      </c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</row>
    <row r="211" spans="1:91" x14ac:dyDescent="0.25">
      <c r="A211" s="10" t="s">
        <v>391</v>
      </c>
      <c r="B211" s="10">
        <v>205</v>
      </c>
      <c r="C211" s="10" t="s">
        <v>593</v>
      </c>
      <c r="D211" s="10" t="s">
        <v>166</v>
      </c>
      <c r="E211" s="10" t="s">
        <v>594</v>
      </c>
      <c r="F211" s="10">
        <v>4</v>
      </c>
      <c r="G211" s="10">
        <v>482.3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105.93</v>
      </c>
      <c r="S211" s="10">
        <v>0</v>
      </c>
      <c r="T211" s="10">
        <v>0</v>
      </c>
      <c r="U211" s="10">
        <v>125.6</v>
      </c>
      <c r="V211" s="10">
        <v>0</v>
      </c>
      <c r="W211" s="10">
        <v>125.49</v>
      </c>
      <c r="X211" s="10">
        <v>0</v>
      </c>
      <c r="Y211" s="10">
        <v>125.28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125.55</v>
      </c>
      <c r="AK211">
        <v>482.3</v>
      </c>
      <c r="AL211">
        <v>205</v>
      </c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</row>
    <row r="212" spans="1:91" x14ac:dyDescent="0.25">
      <c r="A212" s="10" t="s">
        <v>391</v>
      </c>
      <c r="B212" s="10">
        <v>206</v>
      </c>
      <c r="C212" s="10" t="s">
        <v>136</v>
      </c>
      <c r="D212" s="10" t="s">
        <v>99</v>
      </c>
      <c r="F212" s="10">
        <v>5</v>
      </c>
      <c r="G212" s="10">
        <v>481.85</v>
      </c>
      <c r="H212" s="10">
        <v>0</v>
      </c>
      <c r="I212" s="10">
        <v>114.25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113.8</v>
      </c>
      <c r="Q212" s="10">
        <v>0</v>
      </c>
      <c r="R212" s="10">
        <v>0</v>
      </c>
      <c r="S212" s="10">
        <v>50</v>
      </c>
      <c r="T212" s="10">
        <v>0</v>
      </c>
      <c r="U212" s="10">
        <v>0</v>
      </c>
      <c r="V212" s="10">
        <v>95</v>
      </c>
      <c r="W212" s="10">
        <v>0</v>
      </c>
      <c r="X212" s="10">
        <v>0</v>
      </c>
      <c r="Y212" s="10">
        <v>108.8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114.03</v>
      </c>
      <c r="AK212">
        <v>481.85</v>
      </c>
      <c r="AL212">
        <v>206</v>
      </c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</row>
    <row r="213" spans="1:91" x14ac:dyDescent="0.25">
      <c r="A213" s="10" t="s">
        <v>391</v>
      </c>
      <c r="B213" s="10">
        <v>207</v>
      </c>
      <c r="C213" s="10" t="s">
        <v>635</v>
      </c>
      <c r="D213" s="10" t="s">
        <v>636</v>
      </c>
      <c r="E213" s="10" t="s">
        <v>548</v>
      </c>
      <c r="F213" s="10">
        <v>4</v>
      </c>
      <c r="G213" s="10">
        <v>474.04</v>
      </c>
      <c r="H213" s="10">
        <v>130.53</v>
      </c>
      <c r="I213" s="10">
        <v>122.3</v>
      </c>
      <c r="J213" s="10">
        <v>0</v>
      </c>
      <c r="K213" s="10">
        <v>129.54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91.67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130.04</v>
      </c>
      <c r="AK213">
        <v>474.04</v>
      </c>
      <c r="AL213">
        <v>207</v>
      </c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</row>
    <row r="214" spans="1:91" x14ac:dyDescent="0.25">
      <c r="A214" s="10" t="s">
        <v>392</v>
      </c>
      <c r="B214" s="10">
        <v>208</v>
      </c>
      <c r="C214" s="10" t="s">
        <v>274</v>
      </c>
      <c r="D214" s="10" t="s">
        <v>576</v>
      </c>
      <c r="E214" s="10" t="s">
        <v>577</v>
      </c>
      <c r="F214" s="10">
        <v>4</v>
      </c>
      <c r="G214" s="10">
        <v>471.81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118.09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118.32</v>
      </c>
      <c r="AB214" s="10">
        <v>0</v>
      </c>
      <c r="AC214" s="10">
        <v>0</v>
      </c>
      <c r="AD214" s="10">
        <v>0</v>
      </c>
      <c r="AE214" s="10">
        <v>0</v>
      </c>
      <c r="AF214" s="10">
        <v>120.1</v>
      </c>
      <c r="AG214" s="10">
        <v>115.3</v>
      </c>
      <c r="AH214" s="10">
        <v>0</v>
      </c>
      <c r="AI214" s="10">
        <v>0</v>
      </c>
      <c r="AJ214" s="10">
        <v>119.21</v>
      </c>
      <c r="AK214">
        <v>471.81</v>
      </c>
      <c r="AL214">
        <v>208</v>
      </c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</row>
    <row r="215" spans="1:91" x14ac:dyDescent="0.25">
      <c r="A215" s="10" t="s">
        <v>391</v>
      </c>
      <c r="B215" s="10">
        <v>209</v>
      </c>
      <c r="C215" s="10" t="s">
        <v>760</v>
      </c>
      <c r="D215" s="10" t="s">
        <v>25</v>
      </c>
      <c r="E215" s="10" t="s">
        <v>359</v>
      </c>
      <c r="F215" s="10">
        <v>4</v>
      </c>
      <c r="G215" s="10">
        <v>469.81</v>
      </c>
      <c r="H215" s="10">
        <v>50</v>
      </c>
      <c r="I215" s="10">
        <v>133.62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146.87</v>
      </c>
      <c r="Q215" s="10">
        <v>139.32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143.1</v>
      </c>
      <c r="AK215">
        <v>469.81</v>
      </c>
      <c r="AL215">
        <v>209</v>
      </c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</row>
    <row r="216" spans="1:91" x14ac:dyDescent="0.25">
      <c r="A216" s="10" t="s">
        <v>392</v>
      </c>
      <c r="B216" s="10">
        <v>210</v>
      </c>
      <c r="C216" s="10" t="s">
        <v>326</v>
      </c>
      <c r="D216" s="10" t="s">
        <v>327</v>
      </c>
      <c r="F216" s="10">
        <v>4</v>
      </c>
      <c r="G216" s="10">
        <v>467.45</v>
      </c>
      <c r="H216" s="10">
        <v>0</v>
      </c>
      <c r="I216" s="10">
        <v>0</v>
      </c>
      <c r="J216" s="10">
        <v>0</v>
      </c>
      <c r="K216" s="10">
        <v>0</v>
      </c>
      <c r="L216" s="10">
        <v>114.38</v>
      </c>
      <c r="M216" s="10">
        <v>0</v>
      </c>
      <c r="N216" s="10">
        <v>0</v>
      </c>
      <c r="O216" s="10">
        <v>118.29</v>
      </c>
      <c r="P216" s="10">
        <v>116.19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118.59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118.44</v>
      </c>
      <c r="AK216">
        <v>467.45</v>
      </c>
      <c r="AL216">
        <v>210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</row>
    <row r="217" spans="1:91" x14ac:dyDescent="0.25">
      <c r="A217" s="10" t="s">
        <v>391</v>
      </c>
      <c r="B217" s="10">
        <v>211</v>
      </c>
      <c r="C217" s="10" t="s">
        <v>121</v>
      </c>
      <c r="D217" s="10" t="s">
        <v>122</v>
      </c>
      <c r="E217" s="10" t="s">
        <v>360</v>
      </c>
      <c r="F217" s="10">
        <v>4</v>
      </c>
      <c r="G217" s="10">
        <v>465.33</v>
      </c>
      <c r="H217" s="10">
        <v>0</v>
      </c>
      <c r="I217" s="10">
        <v>0</v>
      </c>
      <c r="J217" s="10">
        <v>0</v>
      </c>
      <c r="K217" s="10">
        <v>114.19</v>
      </c>
      <c r="L217" s="10">
        <v>0</v>
      </c>
      <c r="M217" s="10">
        <v>0</v>
      </c>
      <c r="N217" s="10">
        <v>0</v>
      </c>
      <c r="O217" s="10">
        <v>117.23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117.24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116.67</v>
      </c>
      <c r="AH217" s="10">
        <v>0</v>
      </c>
      <c r="AI217" s="10">
        <v>0</v>
      </c>
      <c r="AJ217" s="10">
        <v>117.24</v>
      </c>
      <c r="AK217">
        <v>465.33</v>
      </c>
      <c r="AL217">
        <v>211</v>
      </c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</row>
    <row r="218" spans="1:91" x14ac:dyDescent="0.25">
      <c r="A218" s="10" t="s">
        <v>391</v>
      </c>
      <c r="B218" s="10">
        <v>212</v>
      </c>
      <c r="C218" s="10" t="s">
        <v>47</v>
      </c>
      <c r="D218" s="10" t="s">
        <v>48</v>
      </c>
      <c r="E218" s="10" t="s">
        <v>365</v>
      </c>
      <c r="F218" s="10">
        <v>4</v>
      </c>
      <c r="G218" s="10">
        <v>464.55</v>
      </c>
      <c r="H218" s="10">
        <v>129.54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127.78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78.569999999999993</v>
      </c>
      <c r="AH218" s="10">
        <v>128.66</v>
      </c>
      <c r="AI218" s="10">
        <v>1</v>
      </c>
      <c r="AJ218" s="10">
        <v>128.66</v>
      </c>
      <c r="AK218">
        <v>464.55</v>
      </c>
      <c r="AL218">
        <v>212</v>
      </c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</row>
    <row r="219" spans="1:91" x14ac:dyDescent="0.25">
      <c r="A219" s="10" t="s">
        <v>391</v>
      </c>
      <c r="B219" s="10">
        <v>213</v>
      </c>
      <c r="C219" s="10" t="s">
        <v>332</v>
      </c>
      <c r="D219" s="10" t="s">
        <v>333</v>
      </c>
      <c r="F219" s="10">
        <v>4</v>
      </c>
      <c r="G219" s="10">
        <v>462.48</v>
      </c>
      <c r="H219" s="10">
        <v>0</v>
      </c>
      <c r="I219" s="10">
        <v>116.68</v>
      </c>
      <c r="J219" s="10">
        <v>113.98</v>
      </c>
      <c r="K219" s="10">
        <v>0</v>
      </c>
      <c r="L219" s="10">
        <v>117.15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114.67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116.92</v>
      </c>
      <c r="AK219">
        <v>462.48</v>
      </c>
      <c r="AL219">
        <v>213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</row>
    <row r="220" spans="1:91" x14ac:dyDescent="0.25">
      <c r="A220" s="10" t="s">
        <v>711</v>
      </c>
      <c r="B220" s="10">
        <v>214</v>
      </c>
      <c r="C220" s="10" t="s">
        <v>882</v>
      </c>
      <c r="D220" s="10" t="s">
        <v>883</v>
      </c>
      <c r="E220" s="10" t="s">
        <v>368</v>
      </c>
      <c r="F220" s="10">
        <v>4</v>
      </c>
      <c r="G220" s="10">
        <v>457.86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50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135.29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137.4</v>
      </c>
      <c r="AG220" s="10">
        <v>135.16999999999999</v>
      </c>
      <c r="AH220" s="10">
        <v>0</v>
      </c>
      <c r="AI220" s="10">
        <v>0</v>
      </c>
      <c r="AJ220" s="10">
        <v>136.35</v>
      </c>
      <c r="AK220">
        <v>457.86</v>
      </c>
      <c r="AL220">
        <v>214</v>
      </c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</row>
    <row r="221" spans="1:91" x14ac:dyDescent="0.25">
      <c r="A221" s="10" t="s">
        <v>392</v>
      </c>
      <c r="B221" s="10">
        <v>215</v>
      </c>
      <c r="C221" s="10" t="s">
        <v>196</v>
      </c>
      <c r="D221" s="10" t="s">
        <v>197</v>
      </c>
      <c r="E221" s="10" t="s">
        <v>357</v>
      </c>
      <c r="F221" s="10">
        <v>4</v>
      </c>
      <c r="G221" s="10">
        <v>448.38</v>
      </c>
      <c r="H221" s="10">
        <v>0</v>
      </c>
      <c r="I221" s="10">
        <v>0</v>
      </c>
      <c r="J221" s="10">
        <v>127.9</v>
      </c>
      <c r="K221" s="10">
        <v>0</v>
      </c>
      <c r="L221" s="10">
        <v>128.28</v>
      </c>
      <c r="M221" s="10">
        <v>0</v>
      </c>
      <c r="N221" s="10">
        <v>0</v>
      </c>
      <c r="O221" s="10">
        <v>0</v>
      </c>
      <c r="P221" s="10">
        <v>127.91</v>
      </c>
      <c r="Q221" s="10">
        <v>64.290000000000006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128.1</v>
      </c>
      <c r="AK221">
        <v>448.38</v>
      </c>
      <c r="AL221">
        <v>215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</row>
    <row r="222" spans="1:91" x14ac:dyDescent="0.25">
      <c r="A222" s="10" t="s">
        <v>392</v>
      </c>
      <c r="B222" s="10">
        <v>216</v>
      </c>
      <c r="C222" s="10" t="s">
        <v>39</v>
      </c>
      <c r="D222" s="10" t="s">
        <v>248</v>
      </c>
      <c r="E222" s="10" t="s">
        <v>551</v>
      </c>
      <c r="F222" s="10">
        <v>4</v>
      </c>
      <c r="G222" s="10">
        <v>448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113.57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110.1</v>
      </c>
      <c r="V222" s="10">
        <v>111.59</v>
      </c>
      <c r="W222" s="10">
        <v>112.74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113.16</v>
      </c>
      <c r="AK222">
        <v>448</v>
      </c>
      <c r="AL222">
        <v>216</v>
      </c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</row>
    <row r="223" spans="1:91" x14ac:dyDescent="0.25">
      <c r="A223" s="10" t="s">
        <v>391</v>
      </c>
      <c r="B223" s="10">
        <v>217</v>
      </c>
      <c r="C223" s="10" t="s">
        <v>653</v>
      </c>
      <c r="D223" s="10" t="s">
        <v>659</v>
      </c>
      <c r="E223" s="10" t="s">
        <v>362</v>
      </c>
      <c r="F223" s="10">
        <v>4</v>
      </c>
      <c r="G223" s="10">
        <v>447.75</v>
      </c>
      <c r="H223" s="10">
        <v>133.59</v>
      </c>
      <c r="I223" s="10">
        <v>131.85</v>
      </c>
      <c r="J223" s="10">
        <v>0</v>
      </c>
      <c r="K223" s="10">
        <v>0</v>
      </c>
      <c r="L223" s="10">
        <v>0</v>
      </c>
      <c r="M223" s="10">
        <v>132.31</v>
      </c>
      <c r="N223" s="10">
        <v>0</v>
      </c>
      <c r="O223" s="10">
        <v>0</v>
      </c>
      <c r="P223" s="10">
        <v>0</v>
      </c>
      <c r="Q223" s="10">
        <v>50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132.94999999999999</v>
      </c>
      <c r="AK223">
        <v>447.75</v>
      </c>
      <c r="AL223">
        <v>217</v>
      </c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</row>
    <row r="224" spans="1:91" x14ac:dyDescent="0.25">
      <c r="A224" s="10" t="s">
        <v>391</v>
      </c>
      <c r="B224" s="10">
        <v>218</v>
      </c>
      <c r="C224" s="10" t="s">
        <v>855</v>
      </c>
      <c r="D224" s="10" t="s">
        <v>125</v>
      </c>
      <c r="F224" s="10">
        <v>4</v>
      </c>
      <c r="G224" s="10">
        <v>447.24</v>
      </c>
      <c r="H224" s="10">
        <v>114.65</v>
      </c>
      <c r="I224" s="10">
        <v>0</v>
      </c>
      <c r="J224" s="10">
        <v>0</v>
      </c>
      <c r="K224" s="10">
        <v>0</v>
      </c>
      <c r="L224" s="10">
        <v>0</v>
      </c>
      <c r="M224" s="10">
        <v>122.09</v>
      </c>
      <c r="N224" s="10">
        <v>0</v>
      </c>
      <c r="O224" s="10">
        <v>0</v>
      </c>
      <c r="P224" s="10">
        <v>0</v>
      </c>
      <c r="Q224" s="10">
        <v>0</v>
      </c>
      <c r="R224" s="10">
        <v>114.35</v>
      </c>
      <c r="S224" s="10">
        <v>96.15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118.37</v>
      </c>
      <c r="AK224">
        <v>447.24</v>
      </c>
      <c r="AL224">
        <v>218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</row>
    <row r="225" spans="1:91" x14ac:dyDescent="0.25">
      <c r="A225" s="10" t="s">
        <v>391</v>
      </c>
      <c r="B225" s="10">
        <v>219</v>
      </c>
      <c r="C225" s="10" t="s">
        <v>150</v>
      </c>
      <c r="D225" s="10" t="s">
        <v>280</v>
      </c>
      <c r="E225" s="10" t="s">
        <v>357</v>
      </c>
      <c r="F225" s="10">
        <v>3</v>
      </c>
      <c r="G225" s="10">
        <v>447.17</v>
      </c>
      <c r="H225" s="10">
        <v>147.13</v>
      </c>
      <c r="I225" s="10">
        <v>0</v>
      </c>
      <c r="J225" s="10">
        <v>0</v>
      </c>
      <c r="K225" s="10">
        <v>149.35</v>
      </c>
      <c r="L225" s="10">
        <v>0</v>
      </c>
      <c r="M225" s="10">
        <v>0</v>
      </c>
      <c r="N225" s="10">
        <v>0</v>
      </c>
      <c r="O225" s="10">
        <v>0</v>
      </c>
      <c r="P225" s="10">
        <v>150.69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150.02000000000001</v>
      </c>
      <c r="AK225">
        <v>447.17</v>
      </c>
      <c r="AL225">
        <v>219</v>
      </c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</row>
    <row r="226" spans="1:91" x14ac:dyDescent="0.25">
      <c r="A226" s="10" t="s">
        <v>391</v>
      </c>
      <c r="B226" s="10">
        <v>220</v>
      </c>
      <c r="C226" s="10" t="s">
        <v>743</v>
      </c>
      <c r="D226" s="10" t="s">
        <v>661</v>
      </c>
      <c r="E226" s="10" t="s">
        <v>717</v>
      </c>
      <c r="F226" s="10">
        <v>3</v>
      </c>
      <c r="G226" s="10">
        <v>446.95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149.66999999999999</v>
      </c>
      <c r="P226" s="10">
        <v>0</v>
      </c>
      <c r="Q226" s="10">
        <v>146.59</v>
      </c>
      <c r="R226" s="10">
        <v>150.69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150.18</v>
      </c>
      <c r="AK226">
        <v>446.95</v>
      </c>
      <c r="AL226">
        <v>220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</row>
    <row r="227" spans="1:91" x14ac:dyDescent="0.25">
      <c r="A227" s="10" t="s">
        <v>391</v>
      </c>
      <c r="B227" s="10">
        <v>221</v>
      </c>
      <c r="C227" s="10" t="s">
        <v>930</v>
      </c>
      <c r="D227" s="10" t="s">
        <v>148</v>
      </c>
      <c r="E227" s="10" t="s">
        <v>362</v>
      </c>
      <c r="F227" s="10">
        <v>3</v>
      </c>
      <c r="G227" s="10">
        <v>439.69</v>
      </c>
      <c r="H227" s="10">
        <v>0</v>
      </c>
      <c r="I227" s="10">
        <v>149.28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153.41999999999999</v>
      </c>
      <c r="V227" s="10">
        <v>0</v>
      </c>
      <c r="W227" s="10">
        <v>0</v>
      </c>
      <c r="X227" s="10">
        <v>136.99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151.35</v>
      </c>
      <c r="AK227">
        <v>439.69</v>
      </c>
      <c r="AL227">
        <v>221</v>
      </c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</row>
    <row r="228" spans="1:91" x14ac:dyDescent="0.25">
      <c r="A228" s="10" t="s">
        <v>391</v>
      </c>
      <c r="B228" s="10">
        <v>222</v>
      </c>
      <c r="C228" s="10" t="s">
        <v>20</v>
      </c>
      <c r="D228" s="10" t="s">
        <v>553</v>
      </c>
      <c r="E228" s="10" t="s">
        <v>359</v>
      </c>
      <c r="F228" s="10">
        <v>3</v>
      </c>
      <c r="G228" s="10">
        <v>438.77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141.86000000000001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149.44</v>
      </c>
      <c r="AF228" s="10">
        <v>0</v>
      </c>
      <c r="AG228" s="10">
        <v>147.47</v>
      </c>
      <c r="AH228" s="10">
        <v>0</v>
      </c>
      <c r="AI228" s="10">
        <v>0</v>
      </c>
      <c r="AJ228" s="10">
        <v>148.46</v>
      </c>
      <c r="AK228">
        <v>438.77</v>
      </c>
      <c r="AL228">
        <v>222</v>
      </c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</row>
    <row r="229" spans="1:91" x14ac:dyDescent="0.25">
      <c r="A229" s="10" t="s">
        <v>391</v>
      </c>
      <c r="B229" s="10">
        <v>223</v>
      </c>
      <c r="C229" s="10" t="s">
        <v>411</v>
      </c>
      <c r="D229" s="10" t="s">
        <v>412</v>
      </c>
      <c r="E229" s="10" t="s">
        <v>386</v>
      </c>
      <c r="F229" s="10">
        <v>3</v>
      </c>
      <c r="G229" s="10">
        <v>434.19</v>
      </c>
      <c r="H229" s="10">
        <v>0</v>
      </c>
      <c r="I229" s="10">
        <v>0</v>
      </c>
      <c r="J229" s="10">
        <v>0</v>
      </c>
      <c r="K229" s="10">
        <v>144.22</v>
      </c>
      <c r="L229" s="10">
        <v>0</v>
      </c>
      <c r="M229" s="10">
        <v>0</v>
      </c>
      <c r="N229" s="10">
        <v>0</v>
      </c>
      <c r="O229" s="10">
        <v>142.01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147.96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146.09</v>
      </c>
      <c r="AK229">
        <v>434.19</v>
      </c>
      <c r="AL229">
        <v>223</v>
      </c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</row>
    <row r="230" spans="1:91" x14ac:dyDescent="0.25">
      <c r="A230" s="10" t="s">
        <v>391</v>
      </c>
      <c r="B230" s="10">
        <v>224</v>
      </c>
      <c r="C230" s="10" t="s">
        <v>920</v>
      </c>
      <c r="D230" s="10" t="s">
        <v>30</v>
      </c>
      <c r="E230" s="10" t="s">
        <v>921</v>
      </c>
      <c r="F230" s="10">
        <v>3</v>
      </c>
      <c r="G230" s="10">
        <v>432.29</v>
      </c>
      <c r="H230" s="10">
        <v>0</v>
      </c>
      <c r="I230" s="10">
        <v>0</v>
      </c>
      <c r="J230" s="10">
        <v>142.38999999999999</v>
      </c>
      <c r="K230" s="10">
        <v>144.19</v>
      </c>
      <c r="L230" s="10">
        <v>145.71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144.94999999999999</v>
      </c>
      <c r="AK230">
        <v>432.29</v>
      </c>
      <c r="AL230">
        <v>224</v>
      </c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</row>
    <row r="231" spans="1:91" x14ac:dyDescent="0.25">
      <c r="A231" s="10" t="s">
        <v>391</v>
      </c>
      <c r="B231" s="10">
        <v>225</v>
      </c>
      <c r="C231" s="10" t="s">
        <v>26</v>
      </c>
      <c r="D231" s="10" t="s">
        <v>27</v>
      </c>
      <c r="E231" s="10" t="s">
        <v>417</v>
      </c>
      <c r="F231" s="10">
        <v>3</v>
      </c>
      <c r="G231" s="10">
        <v>432.23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142.43</v>
      </c>
      <c r="P231" s="10">
        <v>142.56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147.24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144.9</v>
      </c>
      <c r="AK231">
        <v>432.23</v>
      </c>
      <c r="AL231">
        <v>225</v>
      </c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</row>
    <row r="232" spans="1:91" x14ac:dyDescent="0.25">
      <c r="A232" s="10" t="s">
        <v>391</v>
      </c>
      <c r="B232" s="10">
        <v>226</v>
      </c>
      <c r="C232" s="10" t="s">
        <v>771</v>
      </c>
      <c r="D232" s="10" t="s">
        <v>715</v>
      </c>
      <c r="E232" s="10" t="s">
        <v>382</v>
      </c>
      <c r="F232" s="10">
        <v>3</v>
      </c>
      <c r="G232" s="10">
        <v>431.34</v>
      </c>
      <c r="H232" s="10">
        <v>0</v>
      </c>
      <c r="I232" s="10">
        <v>0</v>
      </c>
      <c r="J232" s="10">
        <v>0</v>
      </c>
      <c r="K232" s="10">
        <v>0</v>
      </c>
      <c r="L232" s="10">
        <v>148.86000000000001</v>
      </c>
      <c r="M232" s="10">
        <v>0</v>
      </c>
      <c r="N232" s="10">
        <v>148.97999999999999</v>
      </c>
      <c r="O232" s="10">
        <v>0</v>
      </c>
      <c r="P232" s="10">
        <v>0</v>
      </c>
      <c r="Q232" s="10">
        <v>0</v>
      </c>
      <c r="R232" s="10">
        <v>0</v>
      </c>
      <c r="S232" s="10">
        <v>133.5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148.91999999999999</v>
      </c>
      <c r="AK232">
        <v>431.34</v>
      </c>
      <c r="AL232">
        <v>226</v>
      </c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</row>
    <row r="233" spans="1:91" x14ac:dyDescent="0.25">
      <c r="A233" s="10" t="s">
        <v>391</v>
      </c>
      <c r="B233" s="10">
        <v>227</v>
      </c>
      <c r="C233" s="10" t="s">
        <v>574</v>
      </c>
      <c r="D233" s="10" t="s">
        <v>41</v>
      </c>
      <c r="E233" s="10" t="s">
        <v>417</v>
      </c>
      <c r="F233" s="10">
        <v>3</v>
      </c>
      <c r="G233" s="10">
        <v>420.29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135.12</v>
      </c>
      <c r="R233" s="10">
        <v>0</v>
      </c>
      <c r="S233" s="10">
        <v>0</v>
      </c>
      <c r="T233" s="10">
        <v>0</v>
      </c>
      <c r="U233" s="10">
        <v>134.25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150.91999999999999</v>
      </c>
      <c r="AG233" s="10">
        <v>0</v>
      </c>
      <c r="AH233" s="10">
        <v>0</v>
      </c>
      <c r="AI233" s="10">
        <v>0</v>
      </c>
      <c r="AJ233" s="10">
        <v>143.02000000000001</v>
      </c>
      <c r="AK233">
        <v>420.29</v>
      </c>
      <c r="AL233">
        <v>227</v>
      </c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</row>
    <row r="234" spans="1:91" x14ac:dyDescent="0.25">
      <c r="A234" s="10" t="s">
        <v>391</v>
      </c>
      <c r="B234" s="10">
        <v>228</v>
      </c>
      <c r="C234" s="10" t="s">
        <v>972</v>
      </c>
      <c r="D234" s="10" t="s">
        <v>184</v>
      </c>
      <c r="E234" s="10" t="s">
        <v>359</v>
      </c>
      <c r="F234" s="10">
        <v>3</v>
      </c>
      <c r="G234" s="10">
        <v>415.89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141.61000000000001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143.38999999999999</v>
      </c>
      <c r="AB234" s="10">
        <v>130.88999999999999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142.5</v>
      </c>
      <c r="AK234">
        <v>415.89</v>
      </c>
      <c r="AL234">
        <v>228</v>
      </c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</row>
    <row r="235" spans="1:91" x14ac:dyDescent="0.25">
      <c r="A235" s="10" t="s">
        <v>391</v>
      </c>
      <c r="B235" s="10">
        <v>229</v>
      </c>
      <c r="C235" s="10" t="s">
        <v>662</v>
      </c>
      <c r="D235" s="10" t="s">
        <v>664</v>
      </c>
      <c r="E235" s="10" t="s">
        <v>367</v>
      </c>
      <c r="F235" s="10">
        <v>3</v>
      </c>
      <c r="G235" s="10">
        <v>413.06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135.77000000000001</v>
      </c>
      <c r="P235" s="10">
        <v>0</v>
      </c>
      <c r="Q235" s="10">
        <v>144.47999999999999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132.81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140.13</v>
      </c>
      <c r="AK235">
        <v>413.06</v>
      </c>
      <c r="AL235">
        <v>229</v>
      </c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</row>
    <row r="236" spans="1:91" x14ac:dyDescent="0.25">
      <c r="A236" s="10" t="s">
        <v>391</v>
      </c>
      <c r="B236" s="10">
        <v>230</v>
      </c>
      <c r="C236" s="10" t="s">
        <v>653</v>
      </c>
      <c r="D236" s="10" t="s">
        <v>654</v>
      </c>
      <c r="E236" s="10" t="s">
        <v>362</v>
      </c>
      <c r="F236" s="10">
        <v>3</v>
      </c>
      <c r="G236" s="10">
        <v>411.63</v>
      </c>
      <c r="H236" s="10">
        <v>138.25</v>
      </c>
      <c r="I236" s="10">
        <v>139.46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133.91999999999999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138.86000000000001</v>
      </c>
      <c r="AK236">
        <v>411.63</v>
      </c>
      <c r="AL236">
        <v>230</v>
      </c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</row>
    <row r="237" spans="1:91" x14ac:dyDescent="0.25">
      <c r="A237" s="10" t="s">
        <v>391</v>
      </c>
      <c r="B237" s="10">
        <v>231</v>
      </c>
      <c r="C237" s="10" t="s">
        <v>317</v>
      </c>
      <c r="D237" s="10" t="s">
        <v>318</v>
      </c>
      <c r="E237" s="10" t="s">
        <v>357</v>
      </c>
      <c r="F237" s="10">
        <v>3</v>
      </c>
      <c r="G237" s="10">
        <v>407.44</v>
      </c>
      <c r="H237" s="10">
        <v>0</v>
      </c>
      <c r="I237" s="10">
        <v>0</v>
      </c>
      <c r="J237" s="10">
        <v>0</v>
      </c>
      <c r="K237" s="10">
        <v>0</v>
      </c>
      <c r="L237" s="10">
        <v>133.28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132.75</v>
      </c>
      <c r="S237" s="10">
        <v>0</v>
      </c>
      <c r="T237" s="10">
        <v>0</v>
      </c>
      <c r="U237" s="10">
        <v>0</v>
      </c>
      <c r="V237" s="10">
        <v>141.41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137.35</v>
      </c>
      <c r="AK237">
        <v>407.44</v>
      </c>
      <c r="AL237">
        <v>231</v>
      </c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</row>
    <row r="238" spans="1:91" x14ac:dyDescent="0.25">
      <c r="A238" s="10" t="s">
        <v>391</v>
      </c>
      <c r="B238" s="10">
        <v>232</v>
      </c>
      <c r="C238" s="10" t="s">
        <v>919</v>
      </c>
      <c r="D238" s="10" t="s">
        <v>27</v>
      </c>
      <c r="E238" s="10" t="s">
        <v>360</v>
      </c>
      <c r="F238" s="10">
        <v>3</v>
      </c>
      <c r="G238" s="10">
        <v>404.29</v>
      </c>
      <c r="H238" s="10">
        <v>0</v>
      </c>
      <c r="I238" s="10">
        <v>0</v>
      </c>
      <c r="J238" s="10">
        <v>0</v>
      </c>
      <c r="K238" s="10">
        <v>134.74</v>
      </c>
      <c r="L238" s="10">
        <v>0</v>
      </c>
      <c r="M238" s="10">
        <v>135.38</v>
      </c>
      <c r="N238" s="10">
        <v>134.16999999999999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135.06</v>
      </c>
      <c r="AK238">
        <v>404.29</v>
      </c>
      <c r="AL238">
        <v>232</v>
      </c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</row>
    <row r="239" spans="1:91" x14ac:dyDescent="0.25">
      <c r="A239" s="10" t="s">
        <v>391</v>
      </c>
      <c r="B239" s="10">
        <v>233</v>
      </c>
      <c r="C239" s="10" t="s">
        <v>477</v>
      </c>
      <c r="D239" s="10" t="s">
        <v>35</v>
      </c>
      <c r="E239" s="10" t="s">
        <v>363</v>
      </c>
      <c r="F239" s="10">
        <v>3</v>
      </c>
      <c r="G239" s="10">
        <v>401.11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132.26</v>
      </c>
      <c r="W239" s="10">
        <v>139.24</v>
      </c>
      <c r="X239" s="10">
        <v>0</v>
      </c>
      <c r="Y239" s="10">
        <v>129.61000000000001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135.75</v>
      </c>
      <c r="AK239">
        <v>401.11</v>
      </c>
      <c r="AL239">
        <v>233</v>
      </c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</row>
    <row r="240" spans="1:91" x14ac:dyDescent="0.25">
      <c r="A240" s="10" t="s">
        <v>391</v>
      </c>
      <c r="B240" s="10">
        <v>234</v>
      </c>
      <c r="C240" s="10" t="s">
        <v>152</v>
      </c>
      <c r="D240" s="10" t="s">
        <v>50</v>
      </c>
      <c r="E240" s="10" t="s">
        <v>357</v>
      </c>
      <c r="F240" s="10">
        <v>3</v>
      </c>
      <c r="G240" s="10">
        <v>398.7</v>
      </c>
      <c r="H240" s="10">
        <v>131.93</v>
      </c>
      <c r="I240" s="10">
        <v>132.88999999999999</v>
      </c>
      <c r="J240" s="10">
        <v>133.88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133.38999999999999</v>
      </c>
      <c r="AK240">
        <v>398.7</v>
      </c>
      <c r="AL240">
        <v>234</v>
      </c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</row>
    <row r="241" spans="1:91" x14ac:dyDescent="0.25">
      <c r="A241" s="10" t="s">
        <v>391</v>
      </c>
      <c r="B241" s="10">
        <v>235</v>
      </c>
      <c r="C241" s="10" t="s">
        <v>453</v>
      </c>
      <c r="D241" s="10" t="s">
        <v>294</v>
      </c>
      <c r="E241" s="10" t="s">
        <v>368</v>
      </c>
      <c r="F241" s="10">
        <v>3</v>
      </c>
      <c r="G241" s="10">
        <v>396.21</v>
      </c>
      <c r="H241" s="10">
        <v>0</v>
      </c>
      <c r="I241" s="10">
        <v>0</v>
      </c>
      <c r="J241" s="10">
        <v>0</v>
      </c>
      <c r="K241" s="10">
        <v>132.79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130.35</v>
      </c>
      <c r="W241" s="10">
        <v>133.07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132.93</v>
      </c>
      <c r="AK241">
        <v>396.21</v>
      </c>
      <c r="AL241">
        <v>235</v>
      </c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</row>
    <row r="242" spans="1:91" x14ac:dyDescent="0.25">
      <c r="A242" s="10" t="s">
        <v>391</v>
      </c>
      <c r="B242" s="10">
        <v>236</v>
      </c>
      <c r="C242" s="10" t="s">
        <v>698</v>
      </c>
      <c r="D242" s="10" t="s">
        <v>194</v>
      </c>
      <c r="E242" s="10" t="s">
        <v>357</v>
      </c>
      <c r="F242" s="10">
        <v>3</v>
      </c>
      <c r="G242" s="10">
        <v>393.15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132.34</v>
      </c>
      <c r="V242" s="10">
        <v>0</v>
      </c>
      <c r="W242" s="10">
        <v>0</v>
      </c>
      <c r="X242" s="10">
        <v>124.3</v>
      </c>
      <c r="Y242" s="10">
        <v>136.51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134.43</v>
      </c>
      <c r="AK242">
        <v>393.15</v>
      </c>
      <c r="AL242">
        <v>236</v>
      </c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</row>
    <row r="243" spans="1:91" x14ac:dyDescent="0.25">
      <c r="A243" s="10" t="s">
        <v>392</v>
      </c>
      <c r="B243" s="10">
        <v>237</v>
      </c>
      <c r="C243" s="10" t="s">
        <v>478</v>
      </c>
      <c r="D243" s="10" t="s">
        <v>492</v>
      </c>
      <c r="E243" s="10" t="s">
        <v>367</v>
      </c>
      <c r="F243" s="10">
        <v>3</v>
      </c>
      <c r="G243" s="10">
        <v>390.23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131.36000000000001</v>
      </c>
      <c r="Q243" s="10">
        <v>129.69999999999999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129.16999999999999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130.53</v>
      </c>
      <c r="AK243">
        <v>390.23</v>
      </c>
      <c r="AL243">
        <v>237</v>
      </c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</row>
    <row r="244" spans="1:91" x14ac:dyDescent="0.25">
      <c r="A244" s="10" t="s">
        <v>391</v>
      </c>
      <c r="B244" s="10">
        <v>238</v>
      </c>
      <c r="C244" s="10" t="s">
        <v>792</v>
      </c>
      <c r="D244" s="10" t="s">
        <v>108</v>
      </c>
      <c r="F244" s="10">
        <v>3</v>
      </c>
      <c r="G244" s="10">
        <v>390.06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129.41999999999999</v>
      </c>
      <c r="Q244" s="10">
        <v>133.03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127.61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131.22999999999999</v>
      </c>
      <c r="AK244">
        <v>390.06</v>
      </c>
      <c r="AL244">
        <v>238</v>
      </c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</row>
    <row r="245" spans="1:91" x14ac:dyDescent="0.25">
      <c r="A245" s="10" t="s">
        <v>391</v>
      </c>
      <c r="B245" s="10">
        <v>239</v>
      </c>
      <c r="C245" s="10" t="s">
        <v>782</v>
      </c>
      <c r="D245" s="10" t="s">
        <v>184</v>
      </c>
      <c r="E245" s="10" t="s">
        <v>359</v>
      </c>
      <c r="F245" s="10">
        <v>3</v>
      </c>
      <c r="G245" s="10">
        <v>388.96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121.67</v>
      </c>
      <c r="P245" s="10">
        <v>131.35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135.94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133.65</v>
      </c>
      <c r="AK245">
        <v>388.96</v>
      </c>
      <c r="AL245">
        <v>239</v>
      </c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</row>
    <row r="246" spans="1:91" x14ac:dyDescent="0.25">
      <c r="A246" s="10" t="s">
        <v>391</v>
      </c>
      <c r="B246" s="10">
        <v>240</v>
      </c>
      <c r="C246" s="10" t="s">
        <v>251</v>
      </c>
      <c r="D246" s="10" t="s">
        <v>252</v>
      </c>
      <c r="E246" s="10" t="s">
        <v>368</v>
      </c>
      <c r="F246" s="10">
        <v>3</v>
      </c>
      <c r="G246" s="10">
        <v>388.08</v>
      </c>
      <c r="H246" s="10">
        <v>130.46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127.41</v>
      </c>
      <c r="W246" s="10">
        <v>130.21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130.34</v>
      </c>
      <c r="AK246">
        <v>388.08</v>
      </c>
      <c r="AL246">
        <v>240</v>
      </c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</row>
    <row r="247" spans="1:91" x14ac:dyDescent="0.25">
      <c r="A247" s="10" t="s">
        <v>391</v>
      </c>
      <c r="B247" s="10">
        <v>241</v>
      </c>
      <c r="C247" s="10" t="s">
        <v>716</v>
      </c>
      <c r="D247" s="10" t="s">
        <v>231</v>
      </c>
      <c r="E247" s="10" t="s">
        <v>775</v>
      </c>
      <c r="F247" s="10">
        <v>3</v>
      </c>
      <c r="G247" s="10">
        <v>387.52</v>
      </c>
      <c r="H247" s="10">
        <v>0</v>
      </c>
      <c r="I247" s="10">
        <v>0</v>
      </c>
      <c r="J247" s="10">
        <v>0</v>
      </c>
      <c r="K247" s="10">
        <v>120.45</v>
      </c>
      <c r="L247" s="10">
        <v>0</v>
      </c>
      <c r="M247" s="10">
        <v>0</v>
      </c>
      <c r="N247" s="10">
        <v>0</v>
      </c>
      <c r="O247" s="10">
        <v>0</v>
      </c>
      <c r="P247" s="10">
        <v>132.82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134.25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133.54</v>
      </c>
      <c r="AK247">
        <v>387.52</v>
      </c>
      <c r="AL247">
        <v>241</v>
      </c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</row>
    <row r="248" spans="1:91" x14ac:dyDescent="0.25">
      <c r="A248" s="10" t="s">
        <v>392</v>
      </c>
      <c r="B248" s="10">
        <v>242</v>
      </c>
      <c r="C248" s="10" t="s">
        <v>794</v>
      </c>
      <c r="D248" s="10" t="s">
        <v>795</v>
      </c>
      <c r="E248" s="10" t="s">
        <v>380</v>
      </c>
      <c r="F248" s="10">
        <v>3</v>
      </c>
      <c r="G248" s="10">
        <v>386.52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128.66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128.41</v>
      </c>
      <c r="AC248" s="10">
        <v>129.44999999999999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129.06</v>
      </c>
      <c r="AK248">
        <v>386.52</v>
      </c>
      <c r="AL248">
        <v>242</v>
      </c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</row>
    <row r="249" spans="1:91" x14ac:dyDescent="0.25">
      <c r="A249" s="10" t="s">
        <v>391</v>
      </c>
      <c r="B249" s="10">
        <v>243</v>
      </c>
      <c r="C249" s="10" t="s">
        <v>429</v>
      </c>
      <c r="D249" s="10" t="s">
        <v>56</v>
      </c>
      <c r="F249" s="10">
        <v>3</v>
      </c>
      <c r="G249" s="10">
        <v>385.16</v>
      </c>
      <c r="H249" s="10">
        <v>137.18</v>
      </c>
      <c r="I249" s="10">
        <v>124.48</v>
      </c>
      <c r="J249" s="10">
        <v>0</v>
      </c>
      <c r="K249" s="10">
        <v>0</v>
      </c>
      <c r="L249" s="10">
        <v>123.5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130.83000000000001</v>
      </c>
      <c r="AK249">
        <v>385.16</v>
      </c>
      <c r="AL249">
        <v>243</v>
      </c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</row>
    <row r="250" spans="1:91" x14ac:dyDescent="0.25">
      <c r="A250" s="10" t="s">
        <v>391</v>
      </c>
      <c r="B250" s="10">
        <v>244</v>
      </c>
      <c r="C250" s="10" t="s">
        <v>15</v>
      </c>
      <c r="D250" s="10" t="s">
        <v>76</v>
      </c>
      <c r="F250" s="10">
        <v>3</v>
      </c>
      <c r="G250" s="10">
        <v>383.74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127.15</v>
      </c>
      <c r="Q250" s="10">
        <v>0</v>
      </c>
      <c r="R250" s="10">
        <v>0</v>
      </c>
      <c r="S250" s="10">
        <v>0</v>
      </c>
      <c r="T250" s="10">
        <v>0</v>
      </c>
      <c r="U250" s="10">
        <v>127.32</v>
      </c>
      <c r="V250" s="10">
        <v>129.27000000000001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128.30000000000001</v>
      </c>
      <c r="AK250">
        <v>383.74</v>
      </c>
      <c r="AL250">
        <v>244</v>
      </c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</row>
    <row r="251" spans="1:91" x14ac:dyDescent="0.25">
      <c r="A251" s="10" t="s">
        <v>392</v>
      </c>
      <c r="B251" s="10">
        <v>245</v>
      </c>
      <c r="C251" s="10" t="s">
        <v>266</v>
      </c>
      <c r="D251" s="10" t="s">
        <v>428</v>
      </c>
      <c r="E251" s="10" t="s">
        <v>362</v>
      </c>
      <c r="F251" s="10">
        <v>3</v>
      </c>
      <c r="G251" s="10">
        <v>382.92</v>
      </c>
      <c r="H251" s="10">
        <v>0</v>
      </c>
      <c r="I251" s="10">
        <v>122.8</v>
      </c>
      <c r="J251" s="10">
        <v>130.38</v>
      </c>
      <c r="K251" s="10">
        <v>0</v>
      </c>
      <c r="L251" s="10">
        <v>0</v>
      </c>
      <c r="M251" s="10">
        <v>0</v>
      </c>
      <c r="N251" s="10">
        <v>0</v>
      </c>
      <c r="O251" s="10">
        <v>129.74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130.06</v>
      </c>
      <c r="AK251">
        <v>382.92</v>
      </c>
      <c r="AL251">
        <v>245</v>
      </c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</row>
    <row r="252" spans="1:91" x14ac:dyDescent="0.25">
      <c r="A252" s="10" t="s">
        <v>391</v>
      </c>
      <c r="B252" s="10">
        <v>246</v>
      </c>
      <c r="C252" s="10" t="s">
        <v>507</v>
      </c>
      <c r="D252" s="10" t="s">
        <v>194</v>
      </c>
      <c r="E252" s="10" t="s">
        <v>359</v>
      </c>
      <c r="F252" s="10">
        <v>3</v>
      </c>
      <c r="G252" s="10">
        <v>382.33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124.28</v>
      </c>
      <c r="P252" s="10">
        <v>126.57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131.47999999999999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129.03</v>
      </c>
      <c r="AK252">
        <v>382.33</v>
      </c>
      <c r="AL252">
        <v>246</v>
      </c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</row>
    <row r="253" spans="1:91" x14ac:dyDescent="0.25">
      <c r="A253" s="10" t="s">
        <v>391</v>
      </c>
      <c r="B253" s="10">
        <v>247</v>
      </c>
      <c r="C253" s="10" t="s">
        <v>1014</v>
      </c>
      <c r="D253" s="10" t="s">
        <v>1015</v>
      </c>
      <c r="E253" s="10" t="s">
        <v>363</v>
      </c>
      <c r="F253" s="10">
        <v>3</v>
      </c>
      <c r="G253" s="10">
        <v>378.44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121.26</v>
      </c>
      <c r="Y253" s="10">
        <v>128.84</v>
      </c>
      <c r="Z253" s="10">
        <v>128.34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128.59</v>
      </c>
      <c r="AK253">
        <v>378.44</v>
      </c>
      <c r="AL253">
        <v>247</v>
      </c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</row>
    <row r="254" spans="1:91" x14ac:dyDescent="0.25">
      <c r="A254" s="10" t="s">
        <v>391</v>
      </c>
      <c r="B254" s="10">
        <v>248</v>
      </c>
      <c r="C254" s="10" t="s">
        <v>78</v>
      </c>
      <c r="D254" s="10" t="s">
        <v>79</v>
      </c>
      <c r="F254" s="10">
        <v>3</v>
      </c>
      <c r="G254" s="10">
        <v>378.19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129.44</v>
      </c>
      <c r="S254" s="10">
        <v>0</v>
      </c>
      <c r="T254" s="10">
        <v>0</v>
      </c>
      <c r="U254" s="10">
        <v>121.38</v>
      </c>
      <c r="V254" s="10">
        <v>0</v>
      </c>
      <c r="W254" s="10">
        <v>0</v>
      </c>
      <c r="X254" s="10">
        <v>0</v>
      </c>
      <c r="Y254" s="10">
        <v>127.37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128.41</v>
      </c>
      <c r="AK254">
        <v>378.19</v>
      </c>
      <c r="AL254">
        <v>248</v>
      </c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</row>
    <row r="255" spans="1:91" x14ac:dyDescent="0.25">
      <c r="A255" s="10" t="s">
        <v>391</v>
      </c>
      <c r="B255" s="10">
        <v>249</v>
      </c>
      <c r="C255" s="10" t="s">
        <v>528</v>
      </c>
      <c r="D255" s="10" t="s">
        <v>731</v>
      </c>
      <c r="E255" s="10" t="s">
        <v>374</v>
      </c>
      <c r="F255" s="10">
        <v>3</v>
      </c>
      <c r="G255" s="10">
        <v>374.25</v>
      </c>
      <c r="H255" s="10">
        <v>0</v>
      </c>
      <c r="I255" s="10">
        <v>0</v>
      </c>
      <c r="J255" s="10">
        <v>123.27</v>
      </c>
      <c r="K255" s="10">
        <v>0</v>
      </c>
      <c r="L255" s="10">
        <v>122.65</v>
      </c>
      <c r="M255" s="10">
        <v>0</v>
      </c>
      <c r="N255" s="10">
        <v>0</v>
      </c>
      <c r="O255" s="10">
        <v>128.33000000000001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125.8</v>
      </c>
      <c r="AK255">
        <v>374.25</v>
      </c>
      <c r="AL255">
        <v>249</v>
      </c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</row>
    <row r="256" spans="1:91" x14ac:dyDescent="0.25">
      <c r="A256" s="10" t="s">
        <v>392</v>
      </c>
      <c r="B256" s="10">
        <v>250</v>
      </c>
      <c r="C256" s="10" t="s">
        <v>302</v>
      </c>
      <c r="D256" s="10" t="s">
        <v>303</v>
      </c>
      <c r="E256" s="10" t="s">
        <v>417</v>
      </c>
      <c r="F256" s="10">
        <v>3</v>
      </c>
      <c r="G256" s="10">
        <v>371.5</v>
      </c>
      <c r="H256" s="10">
        <v>0</v>
      </c>
      <c r="I256" s="10">
        <v>0</v>
      </c>
      <c r="J256" s="10">
        <v>125.43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124.59</v>
      </c>
      <c r="V256" s="10">
        <v>121.48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125.01</v>
      </c>
      <c r="AK256">
        <v>371.5</v>
      </c>
      <c r="AL256">
        <v>250</v>
      </c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</row>
    <row r="257" spans="1:91" x14ac:dyDescent="0.25">
      <c r="A257" s="10" t="s">
        <v>391</v>
      </c>
      <c r="B257" s="10">
        <v>251</v>
      </c>
      <c r="C257" s="10" t="s">
        <v>496</v>
      </c>
      <c r="D257" s="10" t="s">
        <v>497</v>
      </c>
      <c r="E257" s="10" t="s">
        <v>362</v>
      </c>
      <c r="F257" s="10">
        <v>3</v>
      </c>
      <c r="G257" s="10">
        <v>370.19</v>
      </c>
      <c r="H257" s="10">
        <v>0</v>
      </c>
      <c r="I257" s="10">
        <v>0</v>
      </c>
      <c r="J257" s="10">
        <v>116.95</v>
      </c>
      <c r="K257" s="10">
        <v>0</v>
      </c>
      <c r="L257" s="10">
        <v>124.4</v>
      </c>
      <c r="M257" s="10">
        <v>0</v>
      </c>
      <c r="N257" s="10">
        <v>0</v>
      </c>
      <c r="O257" s="10">
        <v>128.84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126.62</v>
      </c>
      <c r="AK257">
        <v>370.19</v>
      </c>
      <c r="AL257">
        <v>251</v>
      </c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</row>
    <row r="258" spans="1:91" x14ac:dyDescent="0.25">
      <c r="A258" s="10" t="s">
        <v>391</v>
      </c>
      <c r="B258" s="10">
        <v>252</v>
      </c>
      <c r="C258" s="10" t="s">
        <v>747</v>
      </c>
      <c r="D258" s="10" t="s">
        <v>52</v>
      </c>
      <c r="E258" s="10" t="s">
        <v>421</v>
      </c>
      <c r="F258" s="10">
        <v>3</v>
      </c>
      <c r="G258" s="10">
        <v>370.16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118.54</v>
      </c>
      <c r="P258" s="10">
        <v>125.74</v>
      </c>
      <c r="Q258" s="10">
        <v>125.88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125.81</v>
      </c>
      <c r="AK258">
        <v>370.16</v>
      </c>
      <c r="AL258">
        <v>252</v>
      </c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</row>
    <row r="259" spans="1:91" x14ac:dyDescent="0.25">
      <c r="A259" s="10" t="s">
        <v>391</v>
      </c>
      <c r="B259" s="10">
        <v>253</v>
      </c>
      <c r="C259" s="10" t="s">
        <v>68</v>
      </c>
      <c r="D259" s="10" t="s">
        <v>64</v>
      </c>
      <c r="E259" s="10" t="s">
        <v>362</v>
      </c>
      <c r="F259" s="10">
        <v>3</v>
      </c>
      <c r="G259" s="10">
        <v>369.13</v>
      </c>
      <c r="H259" s="10">
        <v>117.25</v>
      </c>
      <c r="I259" s="10">
        <v>126.08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125.8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125.94</v>
      </c>
      <c r="AK259">
        <v>369.13</v>
      </c>
      <c r="AL259">
        <v>253</v>
      </c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</row>
    <row r="260" spans="1:91" x14ac:dyDescent="0.25">
      <c r="A260" s="10" t="s">
        <v>392</v>
      </c>
      <c r="B260" s="10">
        <v>254</v>
      </c>
      <c r="C260" s="10" t="s">
        <v>334</v>
      </c>
      <c r="D260" s="10" t="s">
        <v>589</v>
      </c>
      <c r="E260" s="10" t="s">
        <v>358</v>
      </c>
      <c r="F260" s="10">
        <v>3</v>
      </c>
      <c r="G260" s="10">
        <v>368.64</v>
      </c>
      <c r="H260" s="10">
        <v>0</v>
      </c>
      <c r="I260" s="10">
        <v>121.12</v>
      </c>
      <c r="J260" s="10">
        <v>0</v>
      </c>
      <c r="K260" s="10">
        <v>124.64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122.88</v>
      </c>
      <c r="AI260" s="10">
        <v>1</v>
      </c>
      <c r="AJ260" s="10">
        <v>122.88</v>
      </c>
      <c r="AK260">
        <v>368.64</v>
      </c>
      <c r="AL260">
        <v>254</v>
      </c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</row>
    <row r="261" spans="1:91" x14ac:dyDescent="0.25">
      <c r="A261" s="10" t="s">
        <v>392</v>
      </c>
      <c r="B261" s="10">
        <v>255</v>
      </c>
      <c r="C261" s="10" t="s">
        <v>498</v>
      </c>
      <c r="D261" s="10" t="s">
        <v>522</v>
      </c>
      <c r="E261" s="10" t="s">
        <v>379</v>
      </c>
      <c r="F261" s="10">
        <v>3</v>
      </c>
      <c r="G261" s="10">
        <v>367.14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120.1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118.83</v>
      </c>
      <c r="V261" s="10">
        <v>0</v>
      </c>
      <c r="W261" s="10">
        <v>0</v>
      </c>
      <c r="X261" s="10">
        <v>0</v>
      </c>
      <c r="Y261" s="10">
        <v>128.21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124.16</v>
      </c>
      <c r="AK261">
        <v>367.14</v>
      </c>
      <c r="AL261">
        <v>255</v>
      </c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</row>
    <row r="262" spans="1:91" x14ac:dyDescent="0.25">
      <c r="A262" s="10" t="s">
        <v>392</v>
      </c>
      <c r="B262" s="10">
        <v>256</v>
      </c>
      <c r="C262" s="10" t="s">
        <v>541</v>
      </c>
      <c r="D262" s="10" t="s">
        <v>542</v>
      </c>
      <c r="E262" s="10" t="s">
        <v>372</v>
      </c>
      <c r="F262" s="10">
        <v>4</v>
      </c>
      <c r="G262" s="10">
        <v>364.33</v>
      </c>
      <c r="H262" s="10">
        <v>0</v>
      </c>
      <c r="I262" s="10">
        <v>0</v>
      </c>
      <c r="J262" s="10">
        <v>0</v>
      </c>
      <c r="K262" s="10">
        <v>0</v>
      </c>
      <c r="L262" s="10">
        <v>77.78</v>
      </c>
      <c r="M262" s="10">
        <v>0</v>
      </c>
      <c r="N262" s="10">
        <v>0</v>
      </c>
      <c r="O262" s="10">
        <v>112.67</v>
      </c>
      <c r="P262" s="10">
        <v>107.21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66.67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109.94</v>
      </c>
      <c r="AK262">
        <v>364.33</v>
      </c>
      <c r="AL262">
        <v>256</v>
      </c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</row>
    <row r="263" spans="1:91" x14ac:dyDescent="0.25">
      <c r="A263" s="10" t="s">
        <v>391</v>
      </c>
      <c r="B263" s="10">
        <v>257</v>
      </c>
      <c r="C263" s="10" t="s">
        <v>618</v>
      </c>
      <c r="D263" s="10" t="s">
        <v>207</v>
      </c>
      <c r="E263" s="10" t="s">
        <v>619</v>
      </c>
      <c r="F263" s="10">
        <v>3</v>
      </c>
      <c r="G263" s="10">
        <v>364.18</v>
      </c>
      <c r="H263" s="10">
        <v>0</v>
      </c>
      <c r="I263" s="10">
        <v>0</v>
      </c>
      <c r="J263" s="10">
        <v>0</v>
      </c>
      <c r="K263" s="10">
        <v>127.23</v>
      </c>
      <c r="L263" s="10">
        <v>124.04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112.91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125.64</v>
      </c>
      <c r="AK263">
        <v>364.18</v>
      </c>
      <c r="AL263">
        <v>257</v>
      </c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</row>
    <row r="264" spans="1:91" x14ac:dyDescent="0.25">
      <c r="A264" s="10" t="s">
        <v>391</v>
      </c>
      <c r="B264" s="10">
        <v>258</v>
      </c>
      <c r="C264" s="10" t="s">
        <v>520</v>
      </c>
      <c r="D264" s="10" t="s">
        <v>172</v>
      </c>
      <c r="E264" s="10" t="s">
        <v>367</v>
      </c>
      <c r="F264" s="10">
        <v>3</v>
      </c>
      <c r="G264" s="10">
        <v>363.33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133.37</v>
      </c>
      <c r="P264" s="10">
        <v>133.53</v>
      </c>
      <c r="Q264" s="10">
        <v>96.43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133.44999999999999</v>
      </c>
      <c r="AK264">
        <v>363.33</v>
      </c>
      <c r="AL264">
        <v>258</v>
      </c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</row>
    <row r="265" spans="1:91" x14ac:dyDescent="0.25">
      <c r="A265" s="10" t="s">
        <v>392</v>
      </c>
      <c r="B265" s="10">
        <v>259</v>
      </c>
      <c r="C265" s="10" t="s">
        <v>732</v>
      </c>
      <c r="D265" s="10" t="s">
        <v>733</v>
      </c>
      <c r="E265" s="10" t="s">
        <v>457</v>
      </c>
      <c r="F265" s="10">
        <v>3</v>
      </c>
      <c r="G265" s="10">
        <v>362.23</v>
      </c>
      <c r="H265" s="10">
        <v>0</v>
      </c>
      <c r="I265" s="10">
        <v>100</v>
      </c>
      <c r="J265" s="10">
        <v>0</v>
      </c>
      <c r="K265" s="10">
        <v>132.61000000000001</v>
      </c>
      <c r="L265" s="10">
        <v>0</v>
      </c>
      <c r="M265" s="10">
        <v>129.62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131.12</v>
      </c>
      <c r="AK265">
        <v>362.23</v>
      </c>
      <c r="AL265">
        <v>259</v>
      </c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</row>
    <row r="266" spans="1:91" x14ac:dyDescent="0.25">
      <c r="A266" s="10" t="s">
        <v>391</v>
      </c>
      <c r="B266" s="10">
        <v>260</v>
      </c>
      <c r="C266" s="10" t="s">
        <v>580</v>
      </c>
      <c r="D266" s="10" t="s">
        <v>99</v>
      </c>
      <c r="E266" s="10" t="s">
        <v>387</v>
      </c>
      <c r="F266" s="10">
        <v>3</v>
      </c>
      <c r="G266" s="10">
        <v>361.71</v>
      </c>
      <c r="H266" s="10">
        <v>0</v>
      </c>
      <c r="I266" s="10">
        <v>0</v>
      </c>
      <c r="J266" s="10">
        <v>118.73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111.21</v>
      </c>
      <c r="Z266" s="10">
        <v>0</v>
      </c>
      <c r="AA266" s="10">
        <v>131.77000000000001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125.25</v>
      </c>
      <c r="AK266">
        <v>361.71</v>
      </c>
      <c r="AL266">
        <v>260</v>
      </c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</row>
    <row r="267" spans="1:91" x14ac:dyDescent="0.25">
      <c r="A267" s="10" t="s">
        <v>391</v>
      </c>
      <c r="B267" s="10">
        <v>261</v>
      </c>
      <c r="C267" s="10" t="s">
        <v>147</v>
      </c>
      <c r="D267" s="10" t="s">
        <v>148</v>
      </c>
      <c r="E267" s="10" t="s">
        <v>357</v>
      </c>
      <c r="F267" s="10">
        <v>3</v>
      </c>
      <c r="G267" s="10">
        <v>360.41</v>
      </c>
      <c r="H267" s="10">
        <v>0</v>
      </c>
      <c r="I267" s="10">
        <v>0</v>
      </c>
      <c r="J267" s="10">
        <v>0</v>
      </c>
      <c r="K267" s="10">
        <v>0</v>
      </c>
      <c r="L267" s="10">
        <v>146.46</v>
      </c>
      <c r="M267" s="10">
        <v>75</v>
      </c>
      <c r="N267" s="10">
        <v>138.94999999999999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142.71</v>
      </c>
      <c r="AK267">
        <v>360.41</v>
      </c>
      <c r="AL267">
        <v>261</v>
      </c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</row>
    <row r="268" spans="1:91" x14ac:dyDescent="0.25">
      <c r="A268" s="10" t="s">
        <v>391</v>
      </c>
      <c r="B268" s="10">
        <v>262</v>
      </c>
      <c r="C268" s="10" t="s">
        <v>26</v>
      </c>
      <c r="D268" s="10" t="s">
        <v>1030</v>
      </c>
      <c r="E268" s="10" t="s">
        <v>358</v>
      </c>
      <c r="F268" s="10">
        <v>3</v>
      </c>
      <c r="G268" s="10">
        <v>359.79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119.93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239.86</v>
      </c>
      <c r="AI268" s="10">
        <v>2</v>
      </c>
      <c r="AJ268" s="10">
        <v>119.93</v>
      </c>
      <c r="AK268">
        <v>359.79</v>
      </c>
      <c r="AL268">
        <v>262</v>
      </c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</row>
    <row r="269" spans="1:91" x14ac:dyDescent="0.25">
      <c r="A269" s="10" t="s">
        <v>391</v>
      </c>
      <c r="B269" s="10">
        <v>263</v>
      </c>
      <c r="C269" s="10" t="s">
        <v>427</v>
      </c>
      <c r="D269" s="10" t="s">
        <v>166</v>
      </c>
      <c r="E269" s="10" t="s">
        <v>368</v>
      </c>
      <c r="F269" s="10">
        <v>3</v>
      </c>
      <c r="G269" s="10">
        <v>359.42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131.22</v>
      </c>
      <c r="Q269" s="10">
        <v>0</v>
      </c>
      <c r="R269" s="10">
        <v>0</v>
      </c>
      <c r="S269" s="10">
        <v>96.15</v>
      </c>
      <c r="T269" s="10">
        <v>0</v>
      </c>
      <c r="U269" s="10">
        <v>132.05000000000001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131.63999999999999</v>
      </c>
      <c r="AK269">
        <v>359.42</v>
      </c>
      <c r="AL269">
        <v>263</v>
      </c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</row>
    <row r="270" spans="1:91" x14ac:dyDescent="0.25">
      <c r="A270" s="10" t="s">
        <v>391</v>
      </c>
      <c r="B270" s="10">
        <v>264</v>
      </c>
      <c r="C270" s="10" t="s">
        <v>681</v>
      </c>
      <c r="D270" s="10" t="s">
        <v>181</v>
      </c>
      <c r="E270" s="10" t="s">
        <v>368</v>
      </c>
      <c r="F270" s="10">
        <v>3</v>
      </c>
      <c r="G270" s="10">
        <v>358.31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116.47</v>
      </c>
      <c r="T270" s="10">
        <v>121.64</v>
      </c>
      <c r="U270" s="10">
        <v>0</v>
      </c>
      <c r="V270" s="10">
        <v>120.2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120.92</v>
      </c>
      <c r="AK270">
        <v>358.31</v>
      </c>
      <c r="AL270">
        <v>264</v>
      </c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</row>
    <row r="271" spans="1:91" x14ac:dyDescent="0.25">
      <c r="A271" s="10" t="s">
        <v>391</v>
      </c>
      <c r="B271" s="10">
        <v>265</v>
      </c>
      <c r="C271" s="10" t="s">
        <v>253</v>
      </c>
      <c r="D271" s="10" t="s">
        <v>254</v>
      </c>
      <c r="E271" s="10" t="s">
        <v>362</v>
      </c>
      <c r="F271" s="10">
        <v>3</v>
      </c>
      <c r="G271" s="10">
        <v>355</v>
      </c>
      <c r="H271" s="10">
        <v>0</v>
      </c>
      <c r="I271" s="10">
        <v>130.87</v>
      </c>
      <c r="J271" s="10">
        <v>0</v>
      </c>
      <c r="K271" s="10">
        <v>0</v>
      </c>
      <c r="L271" s="10">
        <v>94.44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129.69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130.28</v>
      </c>
      <c r="AK271">
        <v>355</v>
      </c>
      <c r="AL271">
        <v>265</v>
      </c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</row>
    <row r="272" spans="1:91" x14ac:dyDescent="0.25">
      <c r="A272" s="10" t="s">
        <v>391</v>
      </c>
      <c r="B272" s="10">
        <v>266</v>
      </c>
      <c r="C272" s="10" t="s">
        <v>530</v>
      </c>
      <c r="D272" s="10" t="s">
        <v>25</v>
      </c>
      <c r="E272" s="10" t="s">
        <v>367</v>
      </c>
      <c r="F272" s="10">
        <v>3</v>
      </c>
      <c r="G272" s="10">
        <v>354.31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144.96</v>
      </c>
      <c r="O272" s="10">
        <v>132.27000000000001</v>
      </c>
      <c r="P272" s="10">
        <v>0</v>
      </c>
      <c r="Q272" s="10">
        <v>77.08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138.62</v>
      </c>
      <c r="AK272">
        <v>354.31</v>
      </c>
      <c r="AL272">
        <v>266</v>
      </c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</row>
    <row r="273" spans="1:91" x14ac:dyDescent="0.25">
      <c r="A273" s="10" t="s">
        <v>391</v>
      </c>
      <c r="B273" s="10">
        <v>267</v>
      </c>
      <c r="C273" s="10" t="s">
        <v>306</v>
      </c>
      <c r="D273" s="10" t="s">
        <v>99</v>
      </c>
      <c r="E273" s="10" t="s">
        <v>924</v>
      </c>
      <c r="F273" s="10">
        <v>3</v>
      </c>
      <c r="G273" s="10">
        <v>350.52</v>
      </c>
      <c r="H273" s="10">
        <v>0</v>
      </c>
      <c r="I273" s="10">
        <v>117.82</v>
      </c>
      <c r="J273" s="10">
        <v>0</v>
      </c>
      <c r="K273" s="10">
        <v>115.43</v>
      </c>
      <c r="L273" s="10">
        <v>0</v>
      </c>
      <c r="M273" s="10">
        <v>0</v>
      </c>
      <c r="N273" s="10">
        <v>0</v>
      </c>
      <c r="O273" s="10">
        <v>0</v>
      </c>
      <c r="P273" s="10">
        <v>117.27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117.55</v>
      </c>
      <c r="AK273">
        <v>350.52</v>
      </c>
      <c r="AL273">
        <v>267</v>
      </c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</row>
    <row r="274" spans="1:91" x14ac:dyDescent="0.25">
      <c r="A274" s="10" t="s">
        <v>391</v>
      </c>
      <c r="B274" s="10">
        <v>268</v>
      </c>
      <c r="C274" s="10" t="s">
        <v>459</v>
      </c>
      <c r="D274" s="10" t="s">
        <v>759</v>
      </c>
      <c r="E274" s="10" t="s">
        <v>367</v>
      </c>
      <c r="F274" s="10">
        <v>3</v>
      </c>
      <c r="G274" s="10">
        <v>348.59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131.41</v>
      </c>
      <c r="Q274" s="10">
        <v>85.71</v>
      </c>
      <c r="R274" s="10">
        <v>131.47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131.44</v>
      </c>
      <c r="AK274">
        <v>348.59</v>
      </c>
      <c r="AL274">
        <v>268</v>
      </c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</row>
    <row r="275" spans="1:91" x14ac:dyDescent="0.25">
      <c r="A275" s="10" t="s">
        <v>392</v>
      </c>
      <c r="B275" s="10">
        <v>269</v>
      </c>
      <c r="C275" s="10" t="s">
        <v>82</v>
      </c>
      <c r="D275" s="10" t="s">
        <v>202</v>
      </c>
      <c r="E275" s="10" t="s">
        <v>417</v>
      </c>
      <c r="F275" s="10">
        <v>3</v>
      </c>
      <c r="G275" s="10">
        <v>348.27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116.86</v>
      </c>
      <c r="AA275" s="10">
        <v>0</v>
      </c>
      <c r="AB275" s="10">
        <v>113.66</v>
      </c>
      <c r="AC275" s="10">
        <v>117.75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117.31</v>
      </c>
      <c r="AK275">
        <v>348.27</v>
      </c>
      <c r="AL275">
        <v>269</v>
      </c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</row>
    <row r="276" spans="1:91" x14ac:dyDescent="0.25">
      <c r="A276" s="10" t="s">
        <v>391</v>
      </c>
      <c r="B276" s="10">
        <v>270</v>
      </c>
      <c r="C276" s="10" t="s">
        <v>69</v>
      </c>
      <c r="D276" s="10" t="s">
        <v>1131</v>
      </c>
      <c r="E276" s="10" t="s">
        <v>359</v>
      </c>
      <c r="F276" s="10">
        <v>3</v>
      </c>
      <c r="G276" s="10">
        <v>347.66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129.11000000000001</v>
      </c>
      <c r="AA276" s="10">
        <v>0</v>
      </c>
      <c r="AB276" s="10">
        <v>0</v>
      </c>
      <c r="AC276" s="10">
        <v>72.73</v>
      </c>
      <c r="AD276" s="10">
        <v>0</v>
      </c>
      <c r="AE276" s="10">
        <v>145.82</v>
      </c>
      <c r="AF276" s="10">
        <v>0</v>
      </c>
      <c r="AG276" s="10">
        <v>0</v>
      </c>
      <c r="AH276" s="10">
        <v>0</v>
      </c>
      <c r="AI276" s="10">
        <v>0</v>
      </c>
      <c r="AJ276" s="10">
        <v>137.47</v>
      </c>
      <c r="AK276">
        <v>347.66</v>
      </c>
      <c r="AL276">
        <v>270</v>
      </c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</row>
    <row r="277" spans="1:91" x14ac:dyDescent="0.25">
      <c r="A277" s="10" t="s">
        <v>711</v>
      </c>
      <c r="B277" s="10">
        <v>271</v>
      </c>
      <c r="C277" s="10" t="s">
        <v>839</v>
      </c>
      <c r="D277" s="10" t="s">
        <v>840</v>
      </c>
      <c r="E277" s="10" t="s">
        <v>359</v>
      </c>
      <c r="F277" s="10">
        <v>3</v>
      </c>
      <c r="G277" s="10">
        <v>347.16</v>
      </c>
      <c r="H277" s="10">
        <v>0</v>
      </c>
      <c r="I277" s="10">
        <v>114.78</v>
      </c>
      <c r="J277" s="10">
        <v>0</v>
      </c>
      <c r="K277" s="10">
        <v>114.62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117.76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116.27</v>
      </c>
      <c r="AK277">
        <v>347.16</v>
      </c>
      <c r="AL277">
        <v>271</v>
      </c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</row>
    <row r="278" spans="1:91" x14ac:dyDescent="0.25">
      <c r="A278" s="10" t="s">
        <v>391</v>
      </c>
      <c r="B278" s="10">
        <v>272</v>
      </c>
      <c r="C278" s="10" t="s">
        <v>735</v>
      </c>
      <c r="D278" s="10" t="s">
        <v>157</v>
      </c>
      <c r="E278" s="10" t="s">
        <v>357</v>
      </c>
      <c r="F278" s="10">
        <v>3</v>
      </c>
      <c r="G278" s="10">
        <v>343.76</v>
      </c>
      <c r="H278" s="10">
        <v>0</v>
      </c>
      <c r="I278" s="10">
        <v>0</v>
      </c>
      <c r="J278" s="10">
        <v>117.3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105.71</v>
      </c>
      <c r="R278" s="10">
        <v>120.75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119.03</v>
      </c>
      <c r="AK278">
        <v>343.76</v>
      </c>
      <c r="AL278">
        <v>272</v>
      </c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</row>
    <row r="279" spans="1:91" x14ac:dyDescent="0.25">
      <c r="A279" s="10" t="s">
        <v>392</v>
      </c>
      <c r="B279" s="10">
        <v>273</v>
      </c>
      <c r="C279" s="10" t="s">
        <v>584</v>
      </c>
      <c r="D279" s="10" t="s">
        <v>607</v>
      </c>
      <c r="E279" s="10" t="s">
        <v>357</v>
      </c>
      <c r="F279" s="10">
        <v>3</v>
      </c>
      <c r="G279" s="10">
        <v>340.91</v>
      </c>
      <c r="H279" s="10">
        <v>0</v>
      </c>
      <c r="I279" s="10">
        <v>0</v>
      </c>
      <c r="J279" s="10">
        <v>106.38</v>
      </c>
      <c r="K279" s="10">
        <v>0</v>
      </c>
      <c r="L279" s="10">
        <v>116.95</v>
      </c>
      <c r="M279" s="10">
        <v>0</v>
      </c>
      <c r="N279" s="10">
        <v>117.58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117.27</v>
      </c>
      <c r="AK279">
        <v>340.91</v>
      </c>
      <c r="AL279">
        <v>273</v>
      </c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</row>
    <row r="280" spans="1:91" x14ac:dyDescent="0.25">
      <c r="A280" s="10" t="s">
        <v>392</v>
      </c>
      <c r="B280" s="10">
        <v>274</v>
      </c>
      <c r="C280" s="10" t="s">
        <v>816</v>
      </c>
      <c r="D280" s="10" t="s">
        <v>817</v>
      </c>
      <c r="E280" s="10" t="s">
        <v>358</v>
      </c>
      <c r="F280" s="10">
        <v>3</v>
      </c>
      <c r="G280" s="10">
        <v>340.77</v>
      </c>
      <c r="H280" s="10">
        <v>0</v>
      </c>
      <c r="I280" s="10">
        <v>100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117.06</v>
      </c>
      <c r="Q280" s="10">
        <v>123.71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120.39</v>
      </c>
      <c r="AK280">
        <v>340.77</v>
      </c>
      <c r="AL280">
        <v>274</v>
      </c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</row>
    <row r="281" spans="1:91" x14ac:dyDescent="0.25">
      <c r="A281" s="10" t="s">
        <v>392</v>
      </c>
      <c r="B281" s="10">
        <v>275</v>
      </c>
      <c r="C281" s="10" t="s">
        <v>563</v>
      </c>
      <c r="D281" s="10" t="s">
        <v>81</v>
      </c>
      <c r="E281" s="10" t="s">
        <v>564</v>
      </c>
      <c r="F281" s="10">
        <v>3</v>
      </c>
      <c r="G281" s="10">
        <v>340.72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111.99</v>
      </c>
      <c r="Q281" s="10">
        <v>0</v>
      </c>
      <c r="R281" s="10">
        <v>112.27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116.46</v>
      </c>
      <c r="AH281" s="10">
        <v>0</v>
      </c>
      <c r="AI281" s="10">
        <v>0</v>
      </c>
      <c r="AJ281" s="10">
        <v>114.37</v>
      </c>
      <c r="AK281">
        <v>340.72</v>
      </c>
      <c r="AL281">
        <v>275</v>
      </c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</row>
    <row r="282" spans="1:91" x14ac:dyDescent="0.25">
      <c r="A282" s="10" t="s">
        <v>392</v>
      </c>
      <c r="B282" s="10">
        <v>276</v>
      </c>
      <c r="C282" s="10" t="s">
        <v>134</v>
      </c>
      <c r="D282" s="10" t="s">
        <v>135</v>
      </c>
      <c r="E282" s="10" t="s">
        <v>548</v>
      </c>
      <c r="F282" s="10">
        <v>3</v>
      </c>
      <c r="G282" s="10">
        <v>337.46</v>
      </c>
      <c r="H282" s="10">
        <v>0</v>
      </c>
      <c r="I282" s="10">
        <v>112.28</v>
      </c>
      <c r="J282" s="10">
        <v>0</v>
      </c>
      <c r="K282" s="10">
        <v>0</v>
      </c>
      <c r="L282" s="10">
        <v>112.52</v>
      </c>
      <c r="M282" s="10">
        <v>0</v>
      </c>
      <c r="N282" s="10">
        <v>0</v>
      </c>
      <c r="O282" s="10">
        <v>112.66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112.59</v>
      </c>
      <c r="AK282">
        <v>337.46</v>
      </c>
      <c r="AL282">
        <v>276</v>
      </c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</row>
    <row r="283" spans="1:91" x14ac:dyDescent="0.25">
      <c r="A283" s="10" t="s">
        <v>391</v>
      </c>
      <c r="B283" s="10">
        <v>277</v>
      </c>
      <c r="C283" s="10" t="s">
        <v>115</v>
      </c>
      <c r="D283" s="10" t="s">
        <v>488</v>
      </c>
      <c r="E283" s="10" t="s">
        <v>386</v>
      </c>
      <c r="F283" s="10">
        <v>3</v>
      </c>
      <c r="G283" s="10">
        <v>336.82</v>
      </c>
      <c r="H283" s="10">
        <v>0</v>
      </c>
      <c r="I283" s="10">
        <v>0</v>
      </c>
      <c r="J283" s="10">
        <v>112.96</v>
      </c>
      <c r="K283" s="10">
        <v>0</v>
      </c>
      <c r="L283" s="10">
        <v>114.96</v>
      </c>
      <c r="M283" s="10">
        <v>0</v>
      </c>
      <c r="N283" s="10">
        <v>0</v>
      </c>
      <c r="O283" s="10">
        <v>108.9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113.96</v>
      </c>
      <c r="AK283">
        <v>336.82</v>
      </c>
      <c r="AL283">
        <v>277</v>
      </c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</row>
    <row r="284" spans="1:91" x14ac:dyDescent="0.25">
      <c r="A284" s="10" t="s">
        <v>711</v>
      </c>
      <c r="B284" s="10">
        <v>278</v>
      </c>
      <c r="C284" s="10" t="s">
        <v>932</v>
      </c>
      <c r="D284" s="10" t="s">
        <v>933</v>
      </c>
      <c r="E284" s="10" t="s">
        <v>386</v>
      </c>
      <c r="F284" s="10">
        <v>3</v>
      </c>
      <c r="G284" s="10">
        <v>325.69</v>
      </c>
      <c r="H284" s="10">
        <v>0</v>
      </c>
      <c r="I284" s="10">
        <v>0</v>
      </c>
      <c r="J284" s="10">
        <v>110.03</v>
      </c>
      <c r="K284" s="10">
        <v>108.44</v>
      </c>
      <c r="L284" s="10">
        <v>107.22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109.24</v>
      </c>
      <c r="AK284">
        <v>325.69</v>
      </c>
      <c r="AL284">
        <v>278</v>
      </c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</row>
    <row r="285" spans="1:91" x14ac:dyDescent="0.25">
      <c r="A285" s="10" t="s">
        <v>391</v>
      </c>
      <c r="B285" s="10">
        <v>279</v>
      </c>
      <c r="C285" s="10" t="s">
        <v>297</v>
      </c>
      <c r="D285" s="10" t="s">
        <v>470</v>
      </c>
      <c r="F285" s="10">
        <v>3</v>
      </c>
      <c r="G285" s="10">
        <v>323.35000000000002</v>
      </c>
      <c r="H285" s="10">
        <v>0</v>
      </c>
      <c r="I285" s="10">
        <v>0</v>
      </c>
      <c r="J285" s="10">
        <v>0</v>
      </c>
      <c r="K285" s="10">
        <v>107.36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104.85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111.14</v>
      </c>
      <c r="AH285" s="10">
        <v>0</v>
      </c>
      <c r="AI285" s="10">
        <v>0</v>
      </c>
      <c r="AJ285" s="10">
        <v>109.25</v>
      </c>
      <c r="AK285">
        <v>323.35000000000002</v>
      </c>
      <c r="AL285">
        <v>279</v>
      </c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</row>
    <row r="286" spans="1:91" x14ac:dyDescent="0.25">
      <c r="A286" s="10" t="s">
        <v>391</v>
      </c>
      <c r="B286" s="10">
        <v>280</v>
      </c>
      <c r="C286" s="10" t="s">
        <v>458</v>
      </c>
      <c r="D286" s="10" t="s">
        <v>64</v>
      </c>
      <c r="E286" s="10" t="s">
        <v>360</v>
      </c>
      <c r="F286" s="10">
        <v>4</v>
      </c>
      <c r="G286" s="10">
        <v>311.52999999999997</v>
      </c>
      <c r="H286" s="10">
        <v>0</v>
      </c>
      <c r="I286" s="10">
        <v>0</v>
      </c>
      <c r="J286" s="10">
        <v>0</v>
      </c>
      <c r="K286" s="10">
        <v>78.569999999999993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50</v>
      </c>
      <c r="R286" s="10">
        <v>0</v>
      </c>
      <c r="S286" s="10">
        <v>0</v>
      </c>
      <c r="T286" s="10">
        <v>0</v>
      </c>
      <c r="U286" s="10">
        <v>107.96</v>
      </c>
      <c r="V286" s="10">
        <v>0</v>
      </c>
      <c r="W286" s="10">
        <v>0</v>
      </c>
      <c r="X286" s="10">
        <v>0</v>
      </c>
      <c r="Y286" s="10">
        <v>0</v>
      </c>
      <c r="Z286" s="10">
        <v>75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93.27</v>
      </c>
      <c r="AK286">
        <v>311.52999999999997</v>
      </c>
      <c r="AL286">
        <v>280</v>
      </c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</row>
    <row r="287" spans="1:91" x14ac:dyDescent="0.25">
      <c r="A287" s="10" t="s">
        <v>391</v>
      </c>
      <c r="B287" s="10">
        <v>281</v>
      </c>
      <c r="C287" s="10" t="s">
        <v>236</v>
      </c>
      <c r="D287" s="10" t="s">
        <v>99</v>
      </c>
      <c r="F287" s="10">
        <v>3</v>
      </c>
      <c r="G287" s="10">
        <v>311.52</v>
      </c>
      <c r="H287" s="10">
        <v>125.49</v>
      </c>
      <c r="I287" s="10">
        <v>127.7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58.33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126.6</v>
      </c>
      <c r="AK287">
        <v>311.52</v>
      </c>
      <c r="AL287">
        <v>281</v>
      </c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</row>
    <row r="288" spans="1:91" x14ac:dyDescent="0.25">
      <c r="A288" s="10" t="s">
        <v>391</v>
      </c>
      <c r="B288" s="10">
        <v>282</v>
      </c>
      <c r="C288" s="10" t="s">
        <v>270</v>
      </c>
      <c r="D288" s="10" t="s">
        <v>90</v>
      </c>
      <c r="E288" s="10" t="s">
        <v>357</v>
      </c>
      <c r="F288" s="10">
        <v>3</v>
      </c>
      <c r="G288" s="10">
        <v>308.05</v>
      </c>
      <c r="H288" s="10">
        <v>0</v>
      </c>
      <c r="I288" s="10">
        <v>0</v>
      </c>
      <c r="J288" s="10">
        <v>0</v>
      </c>
      <c r="K288" s="10">
        <v>0</v>
      </c>
      <c r="L288" s="10">
        <v>88.89</v>
      </c>
      <c r="M288" s="10">
        <v>0</v>
      </c>
      <c r="N288" s="10">
        <v>0</v>
      </c>
      <c r="O288" s="10">
        <v>0</v>
      </c>
      <c r="P288" s="10">
        <v>0</v>
      </c>
      <c r="Q288" s="10">
        <v>77.08</v>
      </c>
      <c r="R288" s="10">
        <v>142.08000000000001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115.49</v>
      </c>
      <c r="AK288">
        <v>308.05</v>
      </c>
      <c r="AL288">
        <v>282</v>
      </c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</row>
    <row r="289" spans="1:91" x14ac:dyDescent="0.25">
      <c r="A289" s="10" t="s">
        <v>392</v>
      </c>
      <c r="B289" s="10">
        <v>283</v>
      </c>
      <c r="C289" s="10" t="s">
        <v>652</v>
      </c>
      <c r="D289" s="10" t="s">
        <v>667</v>
      </c>
      <c r="E289" s="10" t="s">
        <v>668</v>
      </c>
      <c r="F289" s="10">
        <v>3</v>
      </c>
      <c r="G289" s="10">
        <v>306.38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100</v>
      </c>
      <c r="T289" s="10">
        <v>0</v>
      </c>
      <c r="U289" s="10">
        <v>0</v>
      </c>
      <c r="V289" s="10">
        <v>0</v>
      </c>
      <c r="W289" s="10">
        <v>82.14</v>
      </c>
      <c r="X289" s="10">
        <v>0</v>
      </c>
      <c r="Y289" s="10">
        <v>0</v>
      </c>
      <c r="Z289" s="10">
        <v>124.24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112.12</v>
      </c>
      <c r="AK289">
        <v>306.38</v>
      </c>
      <c r="AL289">
        <v>283</v>
      </c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</row>
    <row r="290" spans="1:91" x14ac:dyDescent="0.25">
      <c r="A290" s="10" t="s">
        <v>391</v>
      </c>
      <c r="B290" s="10">
        <v>284</v>
      </c>
      <c r="C290" s="10" t="s">
        <v>1039</v>
      </c>
      <c r="D290" s="10" t="s">
        <v>1040</v>
      </c>
      <c r="E290" s="10" t="s">
        <v>367</v>
      </c>
      <c r="F290" s="10">
        <v>2</v>
      </c>
      <c r="G290" s="10">
        <v>303.36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152.88999999999999</v>
      </c>
      <c r="AC290" s="10">
        <v>0</v>
      </c>
      <c r="AD290" s="10">
        <v>0</v>
      </c>
      <c r="AE290" s="10">
        <v>150.47</v>
      </c>
      <c r="AF290" s="10">
        <v>0</v>
      </c>
      <c r="AG290" s="10">
        <v>0</v>
      </c>
      <c r="AH290" s="10">
        <v>0</v>
      </c>
      <c r="AI290" s="10">
        <v>0</v>
      </c>
      <c r="AJ290" s="10">
        <v>151.68</v>
      </c>
      <c r="AK290">
        <v>303.36</v>
      </c>
      <c r="AL290">
        <v>284</v>
      </c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</row>
    <row r="291" spans="1:91" x14ac:dyDescent="0.25">
      <c r="A291" s="10" t="s">
        <v>391</v>
      </c>
      <c r="B291" s="10">
        <v>285</v>
      </c>
      <c r="C291" s="10" t="s">
        <v>929</v>
      </c>
      <c r="D291" s="10" t="s">
        <v>444</v>
      </c>
      <c r="E291" s="10" t="s">
        <v>382</v>
      </c>
      <c r="F291" s="10">
        <v>2</v>
      </c>
      <c r="G291" s="10">
        <v>302.11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149.91</v>
      </c>
      <c r="R291" s="10">
        <v>152.19999999999999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151.06</v>
      </c>
      <c r="AK291">
        <v>302.11</v>
      </c>
      <c r="AL291">
        <v>285</v>
      </c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</row>
    <row r="292" spans="1:91" x14ac:dyDescent="0.25">
      <c r="A292" s="10" t="s">
        <v>391</v>
      </c>
      <c r="B292" s="10">
        <v>286</v>
      </c>
      <c r="C292" s="10" t="s">
        <v>639</v>
      </c>
      <c r="D292" s="10" t="s">
        <v>640</v>
      </c>
      <c r="E292" s="10" t="s">
        <v>367</v>
      </c>
      <c r="F292" s="10">
        <v>2</v>
      </c>
      <c r="G292" s="10">
        <v>301.60000000000002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150.51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151.09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150.80000000000001</v>
      </c>
      <c r="AK292">
        <v>301.60000000000002</v>
      </c>
      <c r="AL292">
        <v>286</v>
      </c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</row>
    <row r="293" spans="1:91" x14ac:dyDescent="0.25">
      <c r="A293" s="10" t="s">
        <v>391</v>
      </c>
      <c r="B293" s="10">
        <v>287</v>
      </c>
      <c r="C293" s="10" t="s">
        <v>928</v>
      </c>
      <c r="D293" s="10" t="s">
        <v>926</v>
      </c>
      <c r="E293" s="10" t="s">
        <v>362</v>
      </c>
      <c r="F293" s="10">
        <v>2</v>
      </c>
      <c r="G293" s="10">
        <v>301.52999999999997</v>
      </c>
      <c r="H293" s="10">
        <v>0</v>
      </c>
      <c r="I293" s="10">
        <v>0</v>
      </c>
      <c r="J293" s="10">
        <v>0</v>
      </c>
      <c r="K293" s="10">
        <v>0</v>
      </c>
      <c r="L293" s="10">
        <v>149.59</v>
      </c>
      <c r="M293" s="10">
        <v>151.94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150.77000000000001</v>
      </c>
      <c r="AK293">
        <v>301.52999999999997</v>
      </c>
      <c r="AL293">
        <v>287</v>
      </c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</row>
    <row r="294" spans="1:91" x14ac:dyDescent="0.25">
      <c r="A294" s="10" t="s">
        <v>391</v>
      </c>
      <c r="B294" s="10">
        <v>288</v>
      </c>
      <c r="C294" s="10" t="s">
        <v>437</v>
      </c>
      <c r="D294" s="10" t="s">
        <v>294</v>
      </c>
      <c r="E294" s="10" t="s">
        <v>377</v>
      </c>
      <c r="F294" s="10">
        <v>2</v>
      </c>
      <c r="G294" s="10">
        <v>301.23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149.41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151.82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150.62</v>
      </c>
      <c r="AK294">
        <v>301.23</v>
      </c>
      <c r="AL294">
        <v>288</v>
      </c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</row>
    <row r="295" spans="1:91" x14ac:dyDescent="0.25">
      <c r="A295" s="10" t="s">
        <v>392</v>
      </c>
      <c r="B295" s="10">
        <v>289</v>
      </c>
      <c r="C295" s="10" t="s">
        <v>735</v>
      </c>
      <c r="D295" s="10" t="s">
        <v>739</v>
      </c>
      <c r="E295" s="10" t="s">
        <v>357</v>
      </c>
      <c r="F295" s="10">
        <v>3</v>
      </c>
      <c r="G295" s="10">
        <v>299.87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92.86</v>
      </c>
      <c r="R295" s="10">
        <v>118.55</v>
      </c>
      <c r="S295" s="10">
        <v>88.46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105.71</v>
      </c>
      <c r="AK295">
        <v>299.87</v>
      </c>
      <c r="AL295">
        <v>289</v>
      </c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</row>
    <row r="296" spans="1:91" x14ac:dyDescent="0.25">
      <c r="A296" s="10" t="s">
        <v>391</v>
      </c>
      <c r="B296" s="10">
        <v>290</v>
      </c>
      <c r="C296" s="10" t="s">
        <v>986</v>
      </c>
      <c r="D296" s="10" t="s">
        <v>987</v>
      </c>
      <c r="E296" s="10" t="s">
        <v>988</v>
      </c>
      <c r="F296" s="10">
        <v>2</v>
      </c>
      <c r="G296" s="10">
        <v>298.91000000000003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149.72999999999999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149.18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149.46</v>
      </c>
      <c r="AK296">
        <v>298.91000000000003</v>
      </c>
      <c r="AL296">
        <v>290</v>
      </c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</row>
    <row r="297" spans="1:91" x14ac:dyDescent="0.25">
      <c r="A297" s="10" t="s">
        <v>391</v>
      </c>
      <c r="B297" s="10">
        <v>291</v>
      </c>
      <c r="C297" s="10" t="s">
        <v>1051</v>
      </c>
      <c r="D297" s="10" t="s">
        <v>1052</v>
      </c>
      <c r="E297" s="10" t="s">
        <v>359</v>
      </c>
      <c r="F297" s="10">
        <v>2</v>
      </c>
      <c r="G297" s="10">
        <v>298.41000000000003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149.47999999999999</v>
      </c>
      <c r="AB297" s="10">
        <v>0</v>
      </c>
      <c r="AC297" s="10">
        <v>0</v>
      </c>
      <c r="AD297" s="10">
        <v>148.93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149.21</v>
      </c>
      <c r="AK297">
        <v>298.41000000000003</v>
      </c>
      <c r="AL297">
        <v>291</v>
      </c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</row>
    <row r="298" spans="1:91" x14ac:dyDescent="0.25">
      <c r="A298" s="10" t="s">
        <v>391</v>
      </c>
      <c r="B298" s="10">
        <v>292</v>
      </c>
      <c r="C298" s="10" t="s">
        <v>925</v>
      </c>
      <c r="D298" s="10" t="s">
        <v>926</v>
      </c>
      <c r="E298" s="10" t="s">
        <v>927</v>
      </c>
      <c r="F298" s="10">
        <v>2</v>
      </c>
      <c r="G298" s="10">
        <v>297.91000000000003</v>
      </c>
      <c r="H298" s="10">
        <v>0</v>
      </c>
      <c r="I298" s="10">
        <v>0</v>
      </c>
      <c r="J298" s="10">
        <v>0</v>
      </c>
      <c r="K298" s="10">
        <v>0</v>
      </c>
      <c r="L298" s="10">
        <v>148.88999999999999</v>
      </c>
      <c r="M298" s="10">
        <v>0</v>
      </c>
      <c r="N298" s="10">
        <v>0</v>
      </c>
      <c r="O298" s="10">
        <v>149.02000000000001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148.96</v>
      </c>
      <c r="AK298">
        <v>297.91000000000003</v>
      </c>
      <c r="AL298">
        <v>292</v>
      </c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</row>
    <row r="299" spans="1:91" x14ac:dyDescent="0.25">
      <c r="A299" s="10" t="s">
        <v>391</v>
      </c>
      <c r="B299" s="10">
        <v>293</v>
      </c>
      <c r="C299" s="10" t="s">
        <v>251</v>
      </c>
      <c r="D299" s="10" t="s">
        <v>295</v>
      </c>
      <c r="E299" s="10" t="s">
        <v>368</v>
      </c>
      <c r="F299" s="10">
        <v>2</v>
      </c>
      <c r="G299" s="10">
        <v>297.2</v>
      </c>
      <c r="H299" s="10">
        <v>0</v>
      </c>
      <c r="I299" s="10">
        <v>0</v>
      </c>
      <c r="J299" s="10">
        <v>0</v>
      </c>
      <c r="K299" s="10">
        <v>0</v>
      </c>
      <c r="L299" s="10">
        <v>149.54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147.66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148.6</v>
      </c>
      <c r="AK299">
        <v>297.2</v>
      </c>
      <c r="AL299">
        <v>293</v>
      </c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</row>
    <row r="300" spans="1:91" x14ac:dyDescent="0.25">
      <c r="A300" s="10" t="s">
        <v>391</v>
      </c>
      <c r="B300" s="10">
        <v>294</v>
      </c>
      <c r="C300" s="10" t="s">
        <v>422</v>
      </c>
      <c r="D300" s="10" t="s">
        <v>423</v>
      </c>
      <c r="E300" s="10" t="s">
        <v>358</v>
      </c>
      <c r="F300" s="10">
        <v>2</v>
      </c>
      <c r="G300" s="10">
        <v>296.88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148.59</v>
      </c>
      <c r="N300" s="10">
        <v>0</v>
      </c>
      <c r="O300" s="10">
        <v>0</v>
      </c>
      <c r="P300" s="10">
        <v>0</v>
      </c>
      <c r="Q300" s="10">
        <v>0</v>
      </c>
      <c r="R300" s="10">
        <v>148.29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148.44</v>
      </c>
      <c r="AK300">
        <v>296.88</v>
      </c>
      <c r="AL300">
        <v>294</v>
      </c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</row>
    <row r="301" spans="1:91" x14ac:dyDescent="0.25">
      <c r="A301" s="10" t="s">
        <v>391</v>
      </c>
      <c r="B301" s="10">
        <v>295</v>
      </c>
      <c r="C301" s="10" t="s">
        <v>257</v>
      </c>
      <c r="D301" s="10" t="s">
        <v>323</v>
      </c>
      <c r="E301" s="10" t="s">
        <v>367</v>
      </c>
      <c r="F301" s="10">
        <v>2</v>
      </c>
      <c r="G301" s="10">
        <v>296.02999999999997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148.94</v>
      </c>
      <c r="O301" s="10">
        <v>147.09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148.02000000000001</v>
      </c>
      <c r="AK301">
        <v>296.02999999999997</v>
      </c>
      <c r="AL301">
        <v>295</v>
      </c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</row>
    <row r="302" spans="1:91" x14ac:dyDescent="0.25">
      <c r="A302" s="10" t="s">
        <v>391</v>
      </c>
      <c r="B302" s="10">
        <v>296</v>
      </c>
      <c r="C302" s="10" t="s">
        <v>583</v>
      </c>
      <c r="D302" s="10" t="s">
        <v>596</v>
      </c>
      <c r="E302" s="10" t="s">
        <v>362</v>
      </c>
      <c r="F302" s="10">
        <v>2</v>
      </c>
      <c r="G302" s="10">
        <v>293.72000000000003</v>
      </c>
      <c r="H302" s="10">
        <v>0</v>
      </c>
      <c r="I302" s="10">
        <v>0</v>
      </c>
      <c r="J302" s="10">
        <v>144.51</v>
      </c>
      <c r="K302" s="10">
        <v>0</v>
      </c>
      <c r="L302" s="10">
        <v>0</v>
      </c>
      <c r="M302" s="10">
        <v>149.21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146.86000000000001</v>
      </c>
      <c r="AK302">
        <v>293.72000000000003</v>
      </c>
      <c r="AL302">
        <v>296</v>
      </c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</row>
    <row r="303" spans="1:91" x14ac:dyDescent="0.25">
      <c r="A303" s="10" t="s">
        <v>391</v>
      </c>
      <c r="B303" s="10">
        <v>297</v>
      </c>
      <c r="C303" s="10" t="s">
        <v>340</v>
      </c>
      <c r="D303" s="10" t="s">
        <v>151</v>
      </c>
      <c r="E303" s="10" t="s">
        <v>357</v>
      </c>
      <c r="F303" s="10">
        <v>2</v>
      </c>
      <c r="G303" s="10">
        <v>292.91000000000003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147.46</v>
      </c>
      <c r="AG303" s="10">
        <v>145.44999999999999</v>
      </c>
      <c r="AH303" s="10">
        <v>0</v>
      </c>
      <c r="AI303" s="10">
        <v>0</v>
      </c>
      <c r="AJ303" s="10">
        <v>146.46</v>
      </c>
      <c r="AK303">
        <v>292.91000000000003</v>
      </c>
      <c r="AL303">
        <v>297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</row>
    <row r="304" spans="1:91" x14ac:dyDescent="0.25">
      <c r="A304" s="10" t="s">
        <v>391</v>
      </c>
      <c r="B304" s="10">
        <v>298</v>
      </c>
      <c r="C304" s="10" t="s">
        <v>740</v>
      </c>
      <c r="D304" s="10" t="s">
        <v>212</v>
      </c>
      <c r="E304" s="10" t="s">
        <v>741</v>
      </c>
      <c r="F304" s="10">
        <v>3</v>
      </c>
      <c r="G304" s="10">
        <v>291.08999999999997</v>
      </c>
      <c r="H304" s="10">
        <v>0</v>
      </c>
      <c r="I304" s="10">
        <v>0</v>
      </c>
      <c r="J304" s="10">
        <v>0</v>
      </c>
      <c r="K304" s="10">
        <v>0</v>
      </c>
      <c r="L304" s="10">
        <v>72.22</v>
      </c>
      <c r="M304" s="10">
        <v>0</v>
      </c>
      <c r="N304" s="10">
        <v>130.41</v>
      </c>
      <c r="O304" s="10">
        <v>0</v>
      </c>
      <c r="P304" s="10">
        <v>0</v>
      </c>
      <c r="Q304" s="10">
        <v>0</v>
      </c>
      <c r="R304" s="10">
        <v>0</v>
      </c>
      <c r="S304" s="10">
        <v>88.46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109.44</v>
      </c>
      <c r="AK304">
        <v>291.08999999999997</v>
      </c>
      <c r="AL304">
        <v>298</v>
      </c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</row>
    <row r="305" spans="1:91" x14ac:dyDescent="0.25">
      <c r="A305" s="10" t="s">
        <v>391</v>
      </c>
      <c r="B305" s="10">
        <v>299</v>
      </c>
      <c r="C305" s="10" t="s">
        <v>307</v>
      </c>
      <c r="D305" s="10" t="s">
        <v>490</v>
      </c>
      <c r="E305" s="10" t="s">
        <v>384</v>
      </c>
      <c r="F305" s="10">
        <v>2</v>
      </c>
      <c r="G305" s="10">
        <v>290.27999999999997</v>
      </c>
      <c r="H305" s="10">
        <v>0</v>
      </c>
      <c r="I305" s="10">
        <v>0</v>
      </c>
      <c r="J305" s="10">
        <v>0</v>
      </c>
      <c r="K305" s="10">
        <v>0</v>
      </c>
      <c r="L305" s="10">
        <v>143.25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147.03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145.13999999999999</v>
      </c>
      <c r="AK305">
        <v>290.27999999999997</v>
      </c>
      <c r="AL305">
        <v>299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</row>
    <row r="306" spans="1:91" x14ac:dyDescent="0.25">
      <c r="A306" s="10" t="s">
        <v>391</v>
      </c>
      <c r="B306" s="10">
        <v>300</v>
      </c>
      <c r="C306" s="10" t="s">
        <v>934</v>
      </c>
      <c r="D306" s="10" t="s">
        <v>256</v>
      </c>
      <c r="E306" s="10" t="s">
        <v>935</v>
      </c>
      <c r="F306" s="10">
        <v>2</v>
      </c>
      <c r="G306" s="10">
        <v>289.76</v>
      </c>
      <c r="H306" s="10">
        <v>145.11000000000001</v>
      </c>
      <c r="I306" s="10">
        <v>0</v>
      </c>
      <c r="J306" s="10">
        <v>144.65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144.88</v>
      </c>
      <c r="AK306">
        <v>289.76</v>
      </c>
      <c r="AL306">
        <v>300</v>
      </c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</row>
    <row r="307" spans="1:91" x14ac:dyDescent="0.25">
      <c r="A307" s="10" t="s">
        <v>392</v>
      </c>
      <c r="B307" s="10">
        <v>301</v>
      </c>
      <c r="C307" s="10" t="s">
        <v>1066</v>
      </c>
      <c r="D307" s="10" t="s">
        <v>1067</v>
      </c>
      <c r="E307" s="10" t="s">
        <v>367</v>
      </c>
      <c r="F307" s="10">
        <v>2</v>
      </c>
      <c r="G307" s="10">
        <v>289.74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145.81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143.93</v>
      </c>
      <c r="AH307" s="10">
        <v>0</v>
      </c>
      <c r="AI307" s="10">
        <v>0</v>
      </c>
      <c r="AJ307" s="10">
        <v>144.87</v>
      </c>
      <c r="AK307">
        <v>289.74</v>
      </c>
      <c r="AL307">
        <v>301</v>
      </c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</row>
    <row r="308" spans="1:91" x14ac:dyDescent="0.25">
      <c r="A308" s="10" t="s">
        <v>391</v>
      </c>
      <c r="B308" s="10">
        <v>302</v>
      </c>
      <c r="C308" s="10" t="s">
        <v>435</v>
      </c>
      <c r="D308" s="10" t="s">
        <v>337</v>
      </c>
      <c r="E308" s="10" t="s">
        <v>546</v>
      </c>
      <c r="F308" s="10">
        <v>2</v>
      </c>
      <c r="G308" s="10">
        <v>289.58999999999997</v>
      </c>
      <c r="H308" s="10">
        <v>0</v>
      </c>
      <c r="I308" s="10">
        <v>0</v>
      </c>
      <c r="J308" s="10">
        <v>0</v>
      </c>
      <c r="K308" s="10">
        <v>0</v>
      </c>
      <c r="L308" s="10">
        <v>147.76</v>
      </c>
      <c r="M308" s="10">
        <v>0</v>
      </c>
      <c r="N308" s="10">
        <v>0</v>
      </c>
      <c r="O308" s="10">
        <v>141.83000000000001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144.80000000000001</v>
      </c>
      <c r="AK308">
        <v>289.58999999999997</v>
      </c>
      <c r="AL308">
        <v>302</v>
      </c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</row>
    <row r="309" spans="1:91" x14ac:dyDescent="0.25">
      <c r="A309" s="10" t="s">
        <v>391</v>
      </c>
      <c r="B309" s="10">
        <v>303</v>
      </c>
      <c r="C309" s="10" t="s">
        <v>623</v>
      </c>
      <c r="D309" s="10" t="s">
        <v>624</v>
      </c>
      <c r="E309" s="10" t="s">
        <v>368</v>
      </c>
      <c r="F309" s="10">
        <v>2</v>
      </c>
      <c r="G309" s="10">
        <v>287.87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145.66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142.21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143.94</v>
      </c>
      <c r="AK309">
        <v>287.87</v>
      </c>
      <c r="AL309">
        <v>303</v>
      </c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</row>
    <row r="310" spans="1:91" x14ac:dyDescent="0.25">
      <c r="A310" s="10" t="s">
        <v>391</v>
      </c>
      <c r="B310" s="10">
        <v>304</v>
      </c>
      <c r="C310" s="10" t="s">
        <v>26</v>
      </c>
      <c r="D310" s="10" t="s">
        <v>114</v>
      </c>
      <c r="E310" s="10" t="s">
        <v>357</v>
      </c>
      <c r="F310" s="10">
        <v>2</v>
      </c>
      <c r="G310" s="10">
        <v>286.08999999999997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148.78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137.31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143.05000000000001</v>
      </c>
      <c r="AK310">
        <v>286.08999999999997</v>
      </c>
      <c r="AL310">
        <v>304</v>
      </c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</row>
    <row r="311" spans="1:91" x14ac:dyDescent="0.25">
      <c r="A311" s="10" t="s">
        <v>391</v>
      </c>
      <c r="B311" s="10">
        <v>305</v>
      </c>
      <c r="C311" s="10" t="s">
        <v>597</v>
      </c>
      <c r="D311" s="10" t="s">
        <v>598</v>
      </c>
      <c r="E311" s="10" t="s">
        <v>359</v>
      </c>
      <c r="F311" s="10">
        <v>2</v>
      </c>
      <c r="G311" s="10">
        <v>285.3</v>
      </c>
      <c r="H311" s="10">
        <v>0</v>
      </c>
      <c r="I311" s="10">
        <v>140.08000000000001</v>
      </c>
      <c r="J311" s="10">
        <v>145.22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142.65</v>
      </c>
      <c r="AK311">
        <v>285.3</v>
      </c>
      <c r="AL311">
        <v>305</v>
      </c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</row>
    <row r="312" spans="1:91" x14ac:dyDescent="0.25">
      <c r="A312" s="10" t="s">
        <v>391</v>
      </c>
      <c r="B312" s="10">
        <v>306</v>
      </c>
      <c r="C312" s="10" t="s">
        <v>243</v>
      </c>
      <c r="D312" s="10" t="s">
        <v>172</v>
      </c>
      <c r="E312" s="10" t="s">
        <v>550</v>
      </c>
      <c r="F312" s="10">
        <v>2</v>
      </c>
      <c r="G312" s="10">
        <v>285.29000000000002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136.30000000000001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148.99</v>
      </c>
      <c r="AF312" s="10">
        <v>0</v>
      </c>
      <c r="AG312" s="10">
        <v>0</v>
      </c>
      <c r="AH312" s="10">
        <v>0</v>
      </c>
      <c r="AI312" s="10">
        <v>0</v>
      </c>
      <c r="AJ312" s="10">
        <v>142.65</v>
      </c>
      <c r="AK312">
        <v>285.29000000000002</v>
      </c>
      <c r="AL312">
        <v>306</v>
      </c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</row>
    <row r="313" spans="1:91" x14ac:dyDescent="0.25">
      <c r="A313" s="10" t="s">
        <v>392</v>
      </c>
      <c r="B313" s="10">
        <v>307</v>
      </c>
      <c r="C313" s="10" t="s">
        <v>650</v>
      </c>
      <c r="D313" s="10" t="s">
        <v>651</v>
      </c>
      <c r="E313" s="10" t="s">
        <v>368</v>
      </c>
      <c r="F313" s="10">
        <v>2</v>
      </c>
      <c r="G313" s="10">
        <v>284.61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149.4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135.21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142.31</v>
      </c>
      <c r="AK313">
        <v>284.61</v>
      </c>
      <c r="AL313">
        <v>307</v>
      </c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</row>
    <row r="314" spans="1:91" x14ac:dyDescent="0.25">
      <c r="A314" s="10" t="s">
        <v>391</v>
      </c>
      <c r="B314" s="10">
        <v>308</v>
      </c>
      <c r="C314" s="10" t="s">
        <v>1043</v>
      </c>
      <c r="D314" s="10" t="s">
        <v>137</v>
      </c>
      <c r="E314" s="10" t="s">
        <v>367</v>
      </c>
      <c r="F314" s="10">
        <v>2</v>
      </c>
      <c r="G314" s="10">
        <v>282.88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150.44999999999999</v>
      </c>
      <c r="AB314" s="10">
        <v>0</v>
      </c>
      <c r="AC314" s="10">
        <v>0</v>
      </c>
      <c r="AD314" s="10">
        <v>132.43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141.44</v>
      </c>
      <c r="AK314">
        <v>282.88</v>
      </c>
      <c r="AL314">
        <v>308</v>
      </c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</row>
    <row r="315" spans="1:91" x14ac:dyDescent="0.25">
      <c r="A315" s="10" t="s">
        <v>391</v>
      </c>
      <c r="B315" s="10">
        <v>309</v>
      </c>
      <c r="C315" s="10" t="s">
        <v>241</v>
      </c>
      <c r="D315" s="10" t="s">
        <v>126</v>
      </c>
      <c r="E315" s="10" t="s">
        <v>386</v>
      </c>
      <c r="F315" s="10">
        <v>2</v>
      </c>
      <c r="G315" s="10">
        <v>281.63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147.09</v>
      </c>
      <c r="W315" s="10">
        <v>134.54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140.82</v>
      </c>
      <c r="AK315">
        <v>281.63</v>
      </c>
      <c r="AL315">
        <v>309</v>
      </c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</row>
    <row r="316" spans="1:91" x14ac:dyDescent="0.25">
      <c r="A316" s="10" t="s">
        <v>391</v>
      </c>
      <c r="B316" s="10">
        <v>310</v>
      </c>
      <c r="C316" s="10" t="s">
        <v>161</v>
      </c>
      <c r="D316" s="10" t="s">
        <v>162</v>
      </c>
      <c r="E316" s="10" t="s">
        <v>357</v>
      </c>
      <c r="F316" s="10">
        <v>2</v>
      </c>
      <c r="G316" s="10">
        <v>281.08999999999997</v>
      </c>
      <c r="H316" s="10">
        <v>150.35</v>
      </c>
      <c r="I316" s="10">
        <v>130.74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140.55000000000001</v>
      </c>
      <c r="AK316">
        <v>281.08999999999997</v>
      </c>
      <c r="AL316">
        <v>310</v>
      </c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</row>
    <row r="317" spans="1:91" x14ac:dyDescent="0.25">
      <c r="A317" s="10" t="s">
        <v>711</v>
      </c>
      <c r="B317" s="10">
        <v>311</v>
      </c>
      <c r="C317" s="10" t="s">
        <v>970</v>
      </c>
      <c r="D317" s="10" t="s">
        <v>971</v>
      </c>
      <c r="E317" s="10" t="s">
        <v>368</v>
      </c>
      <c r="F317" s="10">
        <v>2</v>
      </c>
      <c r="G317" s="10">
        <v>280.44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139.84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140.6</v>
      </c>
      <c r="AH317" s="10">
        <v>0</v>
      </c>
      <c r="AI317" s="10">
        <v>0</v>
      </c>
      <c r="AJ317" s="10">
        <v>140.22</v>
      </c>
      <c r="AK317">
        <v>280.44</v>
      </c>
      <c r="AL317">
        <v>311</v>
      </c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</row>
    <row r="318" spans="1:91" x14ac:dyDescent="0.25">
      <c r="A318" s="10" t="s">
        <v>391</v>
      </c>
      <c r="B318" s="10">
        <v>312</v>
      </c>
      <c r="C318" s="10" t="s">
        <v>984</v>
      </c>
      <c r="D318" s="10" t="s">
        <v>17</v>
      </c>
      <c r="E318" s="10" t="s">
        <v>362</v>
      </c>
      <c r="F318" s="10">
        <v>2</v>
      </c>
      <c r="G318" s="10">
        <v>279.61</v>
      </c>
      <c r="H318" s="10">
        <v>139.66999999999999</v>
      </c>
      <c r="I318" s="10">
        <v>139.94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139.81</v>
      </c>
      <c r="AK318">
        <v>279.61</v>
      </c>
      <c r="AL318">
        <v>312</v>
      </c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</row>
    <row r="319" spans="1:91" x14ac:dyDescent="0.25">
      <c r="A319" s="10" t="s">
        <v>391</v>
      </c>
      <c r="B319" s="10">
        <v>313</v>
      </c>
      <c r="C319" s="10" t="s">
        <v>286</v>
      </c>
      <c r="D319" s="10" t="s">
        <v>64</v>
      </c>
      <c r="E319" s="10" t="s">
        <v>362</v>
      </c>
      <c r="F319" s="10">
        <v>2</v>
      </c>
      <c r="G319" s="10">
        <v>277.57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136.65</v>
      </c>
      <c r="AA319" s="10">
        <v>0</v>
      </c>
      <c r="AB319" s="10">
        <v>0</v>
      </c>
      <c r="AC319" s="10">
        <v>0</v>
      </c>
      <c r="AD319" s="10">
        <v>140.91999999999999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138.79</v>
      </c>
      <c r="AK319">
        <v>277.57</v>
      </c>
      <c r="AL319">
        <v>313</v>
      </c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</row>
    <row r="320" spans="1:91" x14ac:dyDescent="0.25">
      <c r="A320" s="10" t="s">
        <v>391</v>
      </c>
      <c r="B320" s="10">
        <v>314</v>
      </c>
      <c r="C320" s="10" t="s">
        <v>433</v>
      </c>
      <c r="D320" s="10" t="s">
        <v>434</v>
      </c>
      <c r="E320" s="10" t="s">
        <v>367</v>
      </c>
      <c r="F320" s="10">
        <v>2</v>
      </c>
      <c r="G320" s="10">
        <v>276.16000000000003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144.07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132.09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138.08000000000001</v>
      </c>
      <c r="AK320">
        <v>276.16000000000003</v>
      </c>
      <c r="AL320">
        <v>314</v>
      </c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</row>
    <row r="321" spans="1:91" x14ac:dyDescent="0.25">
      <c r="A321" s="10" t="s">
        <v>391</v>
      </c>
      <c r="B321" s="10">
        <v>315</v>
      </c>
      <c r="C321" s="10" t="s">
        <v>267</v>
      </c>
      <c r="D321" s="10" t="s">
        <v>27</v>
      </c>
      <c r="E321" s="10" t="s">
        <v>362</v>
      </c>
      <c r="F321" s="10">
        <v>2</v>
      </c>
      <c r="G321" s="10">
        <v>273</v>
      </c>
      <c r="H321" s="10">
        <v>0</v>
      </c>
      <c r="I321" s="10">
        <v>0</v>
      </c>
      <c r="J321" s="10">
        <v>132.56</v>
      </c>
      <c r="K321" s="10">
        <v>140.44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136.5</v>
      </c>
      <c r="AK321">
        <v>273</v>
      </c>
      <c r="AL321">
        <v>315</v>
      </c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</row>
    <row r="322" spans="1:91" x14ac:dyDescent="0.25">
      <c r="A322" s="10" t="s">
        <v>391</v>
      </c>
      <c r="B322" s="10">
        <v>316</v>
      </c>
      <c r="C322" s="10" t="s">
        <v>317</v>
      </c>
      <c r="D322" s="10" t="s">
        <v>221</v>
      </c>
      <c r="E322" s="10" t="s">
        <v>367</v>
      </c>
      <c r="F322" s="10">
        <v>2</v>
      </c>
      <c r="G322" s="10">
        <v>271.79000000000002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137.78</v>
      </c>
      <c r="R322" s="10">
        <v>0</v>
      </c>
      <c r="S322" s="10">
        <v>134.01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135.9</v>
      </c>
      <c r="AK322">
        <v>271.79000000000002</v>
      </c>
      <c r="AL322">
        <v>316</v>
      </c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</row>
    <row r="323" spans="1:91" x14ac:dyDescent="0.25">
      <c r="A323" s="10" t="s">
        <v>391</v>
      </c>
      <c r="B323" s="10">
        <v>317</v>
      </c>
      <c r="C323" s="10" t="s">
        <v>305</v>
      </c>
      <c r="D323" s="10" t="s">
        <v>462</v>
      </c>
      <c r="E323" s="10" t="s">
        <v>359</v>
      </c>
      <c r="F323" s="10">
        <v>2</v>
      </c>
      <c r="G323" s="10">
        <v>270.89999999999998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136.62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134.28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135.44999999999999</v>
      </c>
      <c r="AK323">
        <v>270.89999999999998</v>
      </c>
      <c r="AL323">
        <v>317</v>
      </c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</row>
    <row r="324" spans="1:91" x14ac:dyDescent="0.25">
      <c r="A324" s="10" t="s">
        <v>391</v>
      </c>
      <c r="B324" s="10">
        <v>318</v>
      </c>
      <c r="C324" s="10" t="s">
        <v>478</v>
      </c>
      <c r="D324" s="10" t="s">
        <v>789</v>
      </c>
      <c r="E324" s="10" t="s">
        <v>367</v>
      </c>
      <c r="F324" s="10">
        <v>2</v>
      </c>
      <c r="G324" s="10">
        <v>269.88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129.91</v>
      </c>
      <c r="Q324" s="10">
        <v>139.97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134.94</v>
      </c>
      <c r="AK324">
        <v>269.88</v>
      </c>
      <c r="AL324">
        <v>318</v>
      </c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</row>
    <row r="325" spans="1:91" x14ac:dyDescent="0.25">
      <c r="A325" s="10" t="s">
        <v>391</v>
      </c>
      <c r="B325" s="10">
        <v>319</v>
      </c>
      <c r="C325" s="10" t="s">
        <v>532</v>
      </c>
      <c r="D325" s="10" t="s">
        <v>77</v>
      </c>
      <c r="E325" s="10" t="s">
        <v>364</v>
      </c>
      <c r="F325" s="10">
        <v>2</v>
      </c>
      <c r="G325" s="10">
        <v>269.66000000000003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125.62</v>
      </c>
      <c r="Z325" s="10">
        <v>0</v>
      </c>
      <c r="AA325" s="10">
        <v>0</v>
      </c>
      <c r="AB325" s="10">
        <v>0</v>
      </c>
      <c r="AC325" s="10">
        <v>144.04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134.83000000000001</v>
      </c>
      <c r="AK325">
        <v>269.66000000000003</v>
      </c>
      <c r="AL325">
        <v>319</v>
      </c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</row>
    <row r="326" spans="1:91" x14ac:dyDescent="0.25">
      <c r="A326" s="10" t="s">
        <v>391</v>
      </c>
      <c r="B326" s="10">
        <v>320</v>
      </c>
      <c r="C326" s="10" t="s">
        <v>1016</v>
      </c>
      <c r="D326" s="10" t="s">
        <v>1017</v>
      </c>
      <c r="E326" s="10" t="s">
        <v>417</v>
      </c>
      <c r="F326" s="10">
        <v>2</v>
      </c>
      <c r="G326" s="10">
        <v>269.08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139.31</v>
      </c>
      <c r="X326" s="10">
        <v>0</v>
      </c>
      <c r="Y326" s="10">
        <v>129.77000000000001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134.54</v>
      </c>
      <c r="AK326">
        <v>269.08</v>
      </c>
      <c r="AL326">
        <v>320</v>
      </c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</row>
    <row r="327" spans="1:91" x14ac:dyDescent="0.25">
      <c r="A327" s="10" t="s">
        <v>391</v>
      </c>
      <c r="B327" s="10">
        <v>321</v>
      </c>
      <c r="C327" s="10" t="s">
        <v>260</v>
      </c>
      <c r="D327" s="10" t="s">
        <v>108</v>
      </c>
      <c r="E327" s="10" t="s">
        <v>549</v>
      </c>
      <c r="F327" s="10">
        <v>2</v>
      </c>
      <c r="G327" s="10">
        <v>268.20999999999998</v>
      </c>
      <c r="H327" s="10">
        <v>0</v>
      </c>
      <c r="I327" s="10">
        <v>0</v>
      </c>
      <c r="J327" s="10">
        <v>0</v>
      </c>
      <c r="K327" s="10">
        <v>0</v>
      </c>
      <c r="L327" s="10">
        <v>128.53</v>
      </c>
      <c r="M327" s="10">
        <v>0</v>
      </c>
      <c r="N327" s="10">
        <v>0</v>
      </c>
      <c r="O327" s="10">
        <v>0</v>
      </c>
      <c r="P327" s="10">
        <v>139.68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134.11000000000001</v>
      </c>
      <c r="AK327">
        <v>268.20999999999998</v>
      </c>
      <c r="AL327">
        <v>321</v>
      </c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</row>
    <row r="328" spans="1:91" x14ac:dyDescent="0.25">
      <c r="A328" s="10" t="s">
        <v>392</v>
      </c>
      <c r="B328" s="10">
        <v>322</v>
      </c>
      <c r="C328" s="10" t="s">
        <v>464</v>
      </c>
      <c r="D328" s="10" t="s">
        <v>982</v>
      </c>
      <c r="F328" s="10">
        <v>3</v>
      </c>
      <c r="G328" s="10">
        <v>267.61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92.86</v>
      </c>
      <c r="Q328" s="10">
        <v>60</v>
      </c>
      <c r="R328" s="10">
        <v>0</v>
      </c>
      <c r="S328" s="10">
        <v>0</v>
      </c>
      <c r="T328" s="10">
        <v>0</v>
      </c>
      <c r="U328" s="10">
        <v>114.75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103.81</v>
      </c>
      <c r="AK328">
        <v>267.61</v>
      </c>
      <c r="AL328">
        <v>322</v>
      </c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</row>
    <row r="329" spans="1:91" x14ac:dyDescent="0.25">
      <c r="A329" s="10" t="s">
        <v>391</v>
      </c>
      <c r="B329" s="10">
        <v>323</v>
      </c>
      <c r="C329" s="10" t="s">
        <v>474</v>
      </c>
      <c r="D329" s="10" t="s">
        <v>475</v>
      </c>
      <c r="E329" s="10" t="s">
        <v>379</v>
      </c>
      <c r="F329" s="10">
        <v>2</v>
      </c>
      <c r="G329" s="10">
        <v>267.01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129.96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137.05000000000001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133.51</v>
      </c>
      <c r="AK329">
        <v>267.01</v>
      </c>
      <c r="AL329">
        <v>323</v>
      </c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</row>
    <row r="330" spans="1:91" x14ac:dyDescent="0.25">
      <c r="A330" s="10" t="s">
        <v>391</v>
      </c>
      <c r="B330" s="10">
        <v>324</v>
      </c>
      <c r="C330" s="10" t="s">
        <v>1099</v>
      </c>
      <c r="D330" s="10" t="s">
        <v>67</v>
      </c>
      <c r="E330" s="10" t="s">
        <v>363</v>
      </c>
      <c r="F330" s="10">
        <v>2</v>
      </c>
      <c r="G330" s="10">
        <v>266.44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132.29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134.15</v>
      </c>
      <c r="AH330" s="10">
        <v>0</v>
      </c>
      <c r="AI330" s="10">
        <v>0</v>
      </c>
      <c r="AJ330" s="10">
        <v>133.22</v>
      </c>
      <c r="AK330">
        <v>266.44</v>
      </c>
      <c r="AL330">
        <v>324</v>
      </c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</row>
    <row r="331" spans="1:91" x14ac:dyDescent="0.25">
      <c r="A331" s="10" t="s">
        <v>391</v>
      </c>
      <c r="B331" s="10">
        <v>325</v>
      </c>
      <c r="C331" s="10" t="s">
        <v>1018</v>
      </c>
      <c r="D331" s="10" t="s">
        <v>1019</v>
      </c>
      <c r="E331" s="10" t="s">
        <v>1020</v>
      </c>
      <c r="F331" s="10">
        <v>2</v>
      </c>
      <c r="G331" s="10">
        <v>266.3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132.97999999999999</v>
      </c>
      <c r="AA331" s="10">
        <v>133.32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133.15</v>
      </c>
      <c r="AK331">
        <v>266.3</v>
      </c>
      <c r="AL331">
        <v>325</v>
      </c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</row>
    <row r="332" spans="1:91" x14ac:dyDescent="0.25">
      <c r="A332" s="10" t="s">
        <v>391</v>
      </c>
      <c r="B332" s="10">
        <v>326</v>
      </c>
      <c r="C332" s="10" t="s">
        <v>1276</v>
      </c>
      <c r="D332" s="10" t="s">
        <v>1277</v>
      </c>
      <c r="E332" s="10" t="s">
        <v>367</v>
      </c>
      <c r="F332" s="10">
        <v>2</v>
      </c>
      <c r="G332" s="10">
        <v>265.5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134.31</v>
      </c>
      <c r="AD332" s="10">
        <v>131.19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132.75</v>
      </c>
      <c r="AK332">
        <v>265.5</v>
      </c>
      <c r="AL332">
        <v>326</v>
      </c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</row>
    <row r="333" spans="1:91" x14ac:dyDescent="0.25">
      <c r="A333" s="10" t="s">
        <v>392</v>
      </c>
      <c r="B333" s="10">
        <v>327</v>
      </c>
      <c r="C333" s="10" t="s">
        <v>666</v>
      </c>
      <c r="D333" s="10" t="s">
        <v>712</v>
      </c>
      <c r="E333" s="10" t="s">
        <v>367</v>
      </c>
      <c r="F333" s="10">
        <v>2</v>
      </c>
      <c r="G333" s="10">
        <v>265.29000000000002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132.76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132.53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132.65</v>
      </c>
      <c r="AK333">
        <v>265.29000000000002</v>
      </c>
      <c r="AL333">
        <v>327</v>
      </c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</row>
    <row r="334" spans="1:91" x14ac:dyDescent="0.25">
      <c r="A334" s="10" t="s">
        <v>391</v>
      </c>
      <c r="B334" s="10">
        <v>328</v>
      </c>
      <c r="C334" s="10" t="s">
        <v>743</v>
      </c>
      <c r="D334" s="10" t="s">
        <v>65</v>
      </c>
      <c r="E334" s="10" t="s">
        <v>377</v>
      </c>
      <c r="F334" s="10">
        <v>2</v>
      </c>
      <c r="G334" s="10">
        <v>264.83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133.69</v>
      </c>
      <c r="P334" s="10">
        <v>131.13999999999999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132.41999999999999</v>
      </c>
      <c r="AK334">
        <v>264.83</v>
      </c>
      <c r="AL334">
        <v>328</v>
      </c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</row>
    <row r="335" spans="1:91" x14ac:dyDescent="0.25">
      <c r="A335" s="10" t="s">
        <v>391</v>
      </c>
      <c r="B335" s="10">
        <v>329</v>
      </c>
      <c r="C335" s="10" t="s">
        <v>612</v>
      </c>
      <c r="D335" s="10" t="s">
        <v>108</v>
      </c>
      <c r="E335" s="10" t="s">
        <v>367</v>
      </c>
      <c r="F335" s="10">
        <v>2</v>
      </c>
      <c r="G335" s="10">
        <v>264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132.97999999999999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131.02000000000001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132</v>
      </c>
      <c r="AK335">
        <v>264</v>
      </c>
      <c r="AL335">
        <v>329</v>
      </c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</row>
    <row r="336" spans="1:91" x14ac:dyDescent="0.25">
      <c r="A336" s="10" t="s">
        <v>392</v>
      </c>
      <c r="B336" s="10">
        <v>330</v>
      </c>
      <c r="C336" s="10" t="s">
        <v>178</v>
      </c>
      <c r="D336" s="10" t="s">
        <v>239</v>
      </c>
      <c r="E336" s="10" t="s">
        <v>417</v>
      </c>
      <c r="F336" s="10">
        <v>2</v>
      </c>
      <c r="G336" s="10">
        <v>263.75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128.71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135.04</v>
      </c>
      <c r="AF336" s="10">
        <v>0</v>
      </c>
      <c r="AG336" s="10">
        <v>0</v>
      </c>
      <c r="AH336" s="10">
        <v>0</v>
      </c>
      <c r="AI336" s="10">
        <v>0</v>
      </c>
      <c r="AJ336" s="10">
        <v>131.88</v>
      </c>
      <c r="AK336">
        <v>263.75</v>
      </c>
      <c r="AL336">
        <v>330</v>
      </c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</row>
    <row r="337" spans="1:91" x14ac:dyDescent="0.25">
      <c r="A337" s="10" t="s">
        <v>391</v>
      </c>
      <c r="B337" s="10">
        <v>331</v>
      </c>
      <c r="C337" s="10" t="s">
        <v>72</v>
      </c>
      <c r="D337" s="10" t="s">
        <v>153</v>
      </c>
      <c r="E337" s="10" t="s">
        <v>545</v>
      </c>
      <c r="F337" s="10">
        <v>2</v>
      </c>
      <c r="G337" s="10">
        <v>263.44</v>
      </c>
      <c r="H337" s="10">
        <v>0</v>
      </c>
      <c r="I337" s="10">
        <v>131.38999999999999</v>
      </c>
      <c r="J337" s="10">
        <v>132.05000000000001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131.72</v>
      </c>
      <c r="AK337">
        <v>263.44</v>
      </c>
      <c r="AL337">
        <v>331</v>
      </c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</row>
    <row r="338" spans="1:91" x14ac:dyDescent="0.25">
      <c r="A338" s="10" t="s">
        <v>391</v>
      </c>
      <c r="B338" s="10">
        <v>332</v>
      </c>
      <c r="C338" s="10" t="s">
        <v>1278</v>
      </c>
      <c r="D338" s="10" t="s">
        <v>205</v>
      </c>
      <c r="E338" s="10" t="s">
        <v>373</v>
      </c>
      <c r="F338" s="10">
        <v>2</v>
      </c>
      <c r="G338" s="10">
        <v>262.52999999999997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131.91999999999999</v>
      </c>
      <c r="AD338" s="10">
        <v>130.61000000000001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131.27000000000001</v>
      </c>
      <c r="AK338">
        <v>262.52999999999997</v>
      </c>
      <c r="AL338">
        <v>332</v>
      </c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</row>
    <row r="339" spans="1:91" x14ac:dyDescent="0.25">
      <c r="A339" s="10" t="s">
        <v>392</v>
      </c>
      <c r="B339" s="10">
        <v>333</v>
      </c>
      <c r="C339" s="10" t="s">
        <v>981</v>
      </c>
      <c r="D339" s="10" t="s">
        <v>527</v>
      </c>
      <c r="E339" s="10" t="s">
        <v>741</v>
      </c>
      <c r="F339" s="10">
        <v>3</v>
      </c>
      <c r="G339" s="10">
        <v>261.87</v>
      </c>
      <c r="H339" s="10">
        <v>0</v>
      </c>
      <c r="I339" s="10">
        <v>0</v>
      </c>
      <c r="J339" s="10">
        <v>0</v>
      </c>
      <c r="K339" s="10">
        <v>0</v>
      </c>
      <c r="L339" s="10">
        <v>102.13</v>
      </c>
      <c r="M339" s="10">
        <v>0</v>
      </c>
      <c r="N339" s="10">
        <v>109.74</v>
      </c>
      <c r="O339" s="10">
        <v>0</v>
      </c>
      <c r="P339" s="10">
        <v>0</v>
      </c>
      <c r="Q339" s="10">
        <v>0</v>
      </c>
      <c r="R339" s="10">
        <v>0</v>
      </c>
      <c r="S339" s="10">
        <v>50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105.94</v>
      </c>
      <c r="AK339">
        <v>261.87</v>
      </c>
      <c r="AL339">
        <v>333</v>
      </c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</row>
    <row r="340" spans="1:91" x14ac:dyDescent="0.25">
      <c r="A340" s="10" t="s">
        <v>392</v>
      </c>
      <c r="B340" s="10">
        <v>334</v>
      </c>
      <c r="C340" s="10" t="s">
        <v>744</v>
      </c>
      <c r="D340" s="10" t="s">
        <v>745</v>
      </c>
      <c r="E340" s="10" t="s">
        <v>357</v>
      </c>
      <c r="F340" s="10">
        <v>3</v>
      </c>
      <c r="G340" s="10">
        <v>261.49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92.86</v>
      </c>
      <c r="R340" s="10">
        <v>118.63</v>
      </c>
      <c r="S340" s="10">
        <v>50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105.75</v>
      </c>
      <c r="AK340">
        <v>261.49</v>
      </c>
      <c r="AL340">
        <v>334</v>
      </c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</row>
    <row r="341" spans="1:91" x14ac:dyDescent="0.25">
      <c r="A341" s="10" t="s">
        <v>391</v>
      </c>
      <c r="B341" s="10">
        <v>335</v>
      </c>
      <c r="C341" s="10" t="s">
        <v>783</v>
      </c>
      <c r="D341" s="10" t="s">
        <v>137</v>
      </c>
      <c r="E341" s="10" t="s">
        <v>784</v>
      </c>
      <c r="F341" s="10">
        <v>2</v>
      </c>
      <c r="G341" s="10">
        <v>260.36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131.03</v>
      </c>
      <c r="T341" s="10">
        <v>0</v>
      </c>
      <c r="U341" s="10">
        <v>0</v>
      </c>
      <c r="V341" s="10">
        <v>0</v>
      </c>
      <c r="W341" s="10">
        <v>0</v>
      </c>
      <c r="X341" s="10">
        <v>129.33000000000001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130.18</v>
      </c>
      <c r="AK341">
        <v>260.36</v>
      </c>
      <c r="AL341">
        <v>335</v>
      </c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</row>
    <row r="342" spans="1:91" x14ac:dyDescent="0.25">
      <c r="A342" s="10" t="s">
        <v>392</v>
      </c>
      <c r="B342" s="10">
        <v>336</v>
      </c>
      <c r="C342" s="10" t="s">
        <v>698</v>
      </c>
      <c r="D342" s="10" t="s">
        <v>700</v>
      </c>
      <c r="E342" s="10" t="s">
        <v>357</v>
      </c>
      <c r="F342" s="10">
        <v>2</v>
      </c>
      <c r="G342" s="10">
        <v>260.35000000000002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136.05000000000001</v>
      </c>
      <c r="V342" s="10">
        <v>0</v>
      </c>
      <c r="W342" s="10">
        <v>0</v>
      </c>
      <c r="X342" s="10">
        <v>124.3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130.18</v>
      </c>
      <c r="AK342">
        <v>260.35000000000002</v>
      </c>
      <c r="AL342">
        <v>336</v>
      </c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</row>
    <row r="343" spans="1:91" x14ac:dyDescent="0.25">
      <c r="A343" s="10" t="s">
        <v>391</v>
      </c>
      <c r="B343" s="10">
        <v>337</v>
      </c>
      <c r="C343" s="10" t="s">
        <v>459</v>
      </c>
      <c r="D343" s="10" t="s">
        <v>52</v>
      </c>
      <c r="E343" s="10" t="s">
        <v>367</v>
      </c>
      <c r="F343" s="10">
        <v>2</v>
      </c>
      <c r="G343" s="10">
        <v>260.29000000000002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132.38</v>
      </c>
      <c r="O343" s="10">
        <v>0</v>
      </c>
      <c r="P343" s="10">
        <v>0</v>
      </c>
      <c r="Q343" s="10">
        <v>0</v>
      </c>
      <c r="R343" s="10">
        <v>0</v>
      </c>
      <c r="S343" s="10">
        <v>127.91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130.15</v>
      </c>
      <c r="AK343">
        <v>260.29000000000002</v>
      </c>
      <c r="AL343">
        <v>337</v>
      </c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</row>
    <row r="344" spans="1:91" x14ac:dyDescent="0.25">
      <c r="A344" s="10" t="s">
        <v>392</v>
      </c>
      <c r="B344" s="10">
        <v>338</v>
      </c>
      <c r="C344" s="10" t="s">
        <v>670</v>
      </c>
      <c r="D344" s="10" t="s">
        <v>671</v>
      </c>
      <c r="E344" s="10" t="s">
        <v>367</v>
      </c>
      <c r="F344" s="10">
        <v>2</v>
      </c>
      <c r="G344" s="10">
        <v>260.27999999999997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128.19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132.09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130.13999999999999</v>
      </c>
      <c r="AK344">
        <v>260.27999999999997</v>
      </c>
      <c r="AL344">
        <v>338</v>
      </c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</row>
    <row r="345" spans="1:91" x14ac:dyDescent="0.25">
      <c r="A345" s="10" t="s">
        <v>392</v>
      </c>
      <c r="B345" s="10">
        <v>339</v>
      </c>
      <c r="C345" s="10" t="s">
        <v>1132</v>
      </c>
      <c r="D345" s="10" t="s">
        <v>1133</v>
      </c>
      <c r="E345" s="10" t="s">
        <v>417</v>
      </c>
      <c r="F345" s="10">
        <v>2</v>
      </c>
      <c r="G345" s="10">
        <v>259.89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128.41</v>
      </c>
      <c r="AC345" s="10">
        <v>131.47999999999999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129.94999999999999</v>
      </c>
      <c r="AK345">
        <v>259.89</v>
      </c>
      <c r="AL345">
        <v>339</v>
      </c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</row>
    <row r="346" spans="1:91" x14ac:dyDescent="0.25">
      <c r="A346" s="10" t="s">
        <v>711</v>
      </c>
      <c r="B346" s="10">
        <v>340</v>
      </c>
      <c r="C346" s="10" t="s">
        <v>242</v>
      </c>
      <c r="D346" s="10" t="s">
        <v>1021</v>
      </c>
      <c r="E346" s="10" t="s">
        <v>357</v>
      </c>
      <c r="F346" s="10">
        <v>2</v>
      </c>
      <c r="G346" s="10">
        <v>259.3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129.77000000000001</v>
      </c>
      <c r="Y346" s="10">
        <v>129.53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129.65</v>
      </c>
      <c r="AK346">
        <v>259.3</v>
      </c>
      <c r="AL346">
        <v>340</v>
      </c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</row>
    <row r="347" spans="1:91" x14ac:dyDescent="0.25">
      <c r="A347" s="10" t="s">
        <v>391</v>
      </c>
      <c r="B347" s="10">
        <v>341</v>
      </c>
      <c r="C347" s="10" t="s">
        <v>242</v>
      </c>
      <c r="D347" s="10" t="s">
        <v>1022</v>
      </c>
      <c r="E347" s="10" t="s">
        <v>357</v>
      </c>
      <c r="F347" s="10">
        <v>2</v>
      </c>
      <c r="G347" s="10">
        <v>259.3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129.77000000000001</v>
      </c>
      <c r="Y347" s="10">
        <v>129.53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129.65</v>
      </c>
      <c r="AK347">
        <v>259.3</v>
      </c>
      <c r="AL347">
        <v>341</v>
      </c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</row>
    <row r="348" spans="1:91" x14ac:dyDescent="0.25">
      <c r="A348" s="10" t="s">
        <v>392</v>
      </c>
      <c r="B348" s="10">
        <v>342</v>
      </c>
      <c r="C348" s="10" t="s">
        <v>1023</v>
      </c>
      <c r="D348" s="10" t="s">
        <v>193</v>
      </c>
      <c r="E348" s="10" t="s">
        <v>417</v>
      </c>
      <c r="F348" s="10">
        <v>2</v>
      </c>
      <c r="G348" s="10">
        <v>258.79000000000002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129.77000000000001</v>
      </c>
      <c r="Z348" s="10">
        <v>0</v>
      </c>
      <c r="AA348" s="10">
        <v>0</v>
      </c>
      <c r="AB348" s="10">
        <v>129.02000000000001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129.4</v>
      </c>
      <c r="AK348">
        <v>258.79000000000002</v>
      </c>
      <c r="AL348">
        <v>342</v>
      </c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</row>
    <row r="349" spans="1:91" x14ac:dyDescent="0.25">
      <c r="A349" s="10" t="s">
        <v>392</v>
      </c>
      <c r="B349" s="10">
        <v>343</v>
      </c>
      <c r="C349" s="10" t="s">
        <v>319</v>
      </c>
      <c r="D349" s="10" t="s">
        <v>791</v>
      </c>
      <c r="E349" s="10" t="s">
        <v>357</v>
      </c>
      <c r="F349" s="10">
        <v>2</v>
      </c>
      <c r="G349" s="10">
        <v>258.64999999999998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129.57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129.08000000000001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129.33000000000001</v>
      </c>
      <c r="AK349">
        <v>258.64999999999998</v>
      </c>
      <c r="AL349">
        <v>343</v>
      </c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</row>
    <row r="350" spans="1:91" x14ac:dyDescent="0.25">
      <c r="A350" s="10" t="s">
        <v>392</v>
      </c>
      <c r="B350" s="10">
        <v>344</v>
      </c>
      <c r="C350" s="10" t="s">
        <v>1124</v>
      </c>
      <c r="D350" s="10" t="s">
        <v>1125</v>
      </c>
      <c r="E350" s="10" t="s">
        <v>383</v>
      </c>
      <c r="F350" s="10">
        <v>2</v>
      </c>
      <c r="G350" s="10">
        <v>258.45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129.49</v>
      </c>
      <c r="AB350" s="10">
        <v>0</v>
      </c>
      <c r="AC350" s="10">
        <v>128.96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129.22999999999999</v>
      </c>
      <c r="AK350">
        <v>258.45</v>
      </c>
      <c r="AL350">
        <v>344</v>
      </c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</row>
    <row r="351" spans="1:91" x14ac:dyDescent="0.25">
      <c r="A351" s="10" t="s">
        <v>391</v>
      </c>
      <c r="B351" s="10">
        <v>345</v>
      </c>
      <c r="C351" s="10" t="s">
        <v>124</v>
      </c>
      <c r="D351" s="10" t="s">
        <v>125</v>
      </c>
      <c r="E351" s="10" t="s">
        <v>358</v>
      </c>
      <c r="F351" s="10">
        <v>2</v>
      </c>
      <c r="G351" s="10">
        <v>258.26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129.08000000000001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129.18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129.13</v>
      </c>
      <c r="AK351">
        <v>258.26</v>
      </c>
      <c r="AL351">
        <v>345</v>
      </c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</row>
    <row r="352" spans="1:91" x14ac:dyDescent="0.25">
      <c r="A352" s="10" t="s">
        <v>391</v>
      </c>
      <c r="B352" s="10">
        <v>346</v>
      </c>
      <c r="C352" s="10" t="s">
        <v>210</v>
      </c>
      <c r="D352" s="10" t="s">
        <v>1024</v>
      </c>
      <c r="E352" s="10" t="s">
        <v>417</v>
      </c>
      <c r="F352" s="10">
        <v>2</v>
      </c>
      <c r="G352" s="10">
        <v>258.20999999999998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130.80000000000001</v>
      </c>
      <c r="X352" s="10">
        <v>0</v>
      </c>
      <c r="Y352" s="10">
        <v>0</v>
      </c>
      <c r="Z352" s="10">
        <v>0</v>
      </c>
      <c r="AA352" s="10">
        <v>0</v>
      </c>
      <c r="AB352" s="10">
        <v>127.41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129.11000000000001</v>
      </c>
      <c r="AK352">
        <v>258.20999999999998</v>
      </c>
      <c r="AL352">
        <v>346</v>
      </c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</row>
    <row r="353" spans="1:91" x14ac:dyDescent="0.25">
      <c r="A353" s="10" t="s">
        <v>391</v>
      </c>
      <c r="B353" s="10">
        <v>347</v>
      </c>
      <c r="C353" s="10" t="s">
        <v>310</v>
      </c>
      <c r="D353" s="10" t="s">
        <v>169</v>
      </c>
      <c r="E353" s="10" t="s">
        <v>1025</v>
      </c>
      <c r="F353" s="10">
        <v>2</v>
      </c>
      <c r="G353" s="10">
        <v>257.92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129.07</v>
      </c>
      <c r="AB353" s="10">
        <v>128.85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128.96</v>
      </c>
      <c r="AK353">
        <v>257.92</v>
      </c>
      <c r="AL353">
        <v>347</v>
      </c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</row>
    <row r="354" spans="1:91" x14ac:dyDescent="0.25">
      <c r="A354" s="10" t="s">
        <v>392</v>
      </c>
      <c r="B354" s="10">
        <v>348</v>
      </c>
      <c r="C354" s="10" t="s">
        <v>1122</v>
      </c>
      <c r="D354" s="10" t="s">
        <v>1292</v>
      </c>
      <c r="E354" s="10" t="s">
        <v>367</v>
      </c>
      <c r="F354" s="10">
        <v>2</v>
      </c>
      <c r="G354" s="10">
        <v>257.35000000000002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127.35</v>
      </c>
      <c r="AD354" s="10">
        <v>0</v>
      </c>
      <c r="AE354" s="10">
        <v>0</v>
      </c>
      <c r="AF354" s="10">
        <v>0</v>
      </c>
      <c r="AG354" s="10">
        <v>130</v>
      </c>
      <c r="AH354" s="10">
        <v>0</v>
      </c>
      <c r="AI354" s="10">
        <v>0</v>
      </c>
      <c r="AJ354" s="10">
        <v>128.68</v>
      </c>
      <c r="AK354">
        <v>257.35000000000002</v>
      </c>
      <c r="AL354">
        <v>348</v>
      </c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</row>
    <row r="355" spans="1:91" x14ac:dyDescent="0.25">
      <c r="A355" s="10" t="s">
        <v>392</v>
      </c>
      <c r="B355" s="10">
        <v>349</v>
      </c>
      <c r="C355" s="10" t="s">
        <v>515</v>
      </c>
      <c r="D355" s="10" t="s">
        <v>632</v>
      </c>
      <c r="E355" s="10" t="s">
        <v>367</v>
      </c>
      <c r="F355" s="10">
        <v>2</v>
      </c>
      <c r="G355" s="10">
        <v>256.26</v>
      </c>
      <c r="H355" s="10">
        <v>0</v>
      </c>
      <c r="I355" s="10">
        <v>0</v>
      </c>
      <c r="J355" s="10">
        <v>125.44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130.82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128.13</v>
      </c>
      <c r="AK355">
        <v>256.26</v>
      </c>
      <c r="AL355">
        <v>349</v>
      </c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</row>
    <row r="356" spans="1:91" x14ac:dyDescent="0.25">
      <c r="A356" s="10" t="s">
        <v>391</v>
      </c>
      <c r="B356" s="10">
        <v>350</v>
      </c>
      <c r="C356" s="10" t="s">
        <v>1122</v>
      </c>
      <c r="D356" s="10" t="s">
        <v>1123</v>
      </c>
      <c r="E356" s="10" t="s">
        <v>383</v>
      </c>
      <c r="F356" s="10">
        <v>2</v>
      </c>
      <c r="G356" s="10">
        <v>255.73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129.78</v>
      </c>
      <c r="AB356" s="10">
        <v>0</v>
      </c>
      <c r="AC356" s="10">
        <v>125.95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127.87</v>
      </c>
      <c r="AK356">
        <v>255.73</v>
      </c>
      <c r="AL356">
        <v>350</v>
      </c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</row>
    <row r="357" spans="1:91" x14ac:dyDescent="0.25">
      <c r="A357" s="10" t="s">
        <v>391</v>
      </c>
      <c r="B357" s="10">
        <v>351</v>
      </c>
      <c r="C357" s="10" t="s">
        <v>917</v>
      </c>
      <c r="D357" s="10" t="s">
        <v>918</v>
      </c>
      <c r="E357" s="10" t="s">
        <v>367</v>
      </c>
      <c r="F357" s="10">
        <v>2</v>
      </c>
      <c r="G357" s="10">
        <v>255.62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126.22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129.4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127.81</v>
      </c>
      <c r="AK357">
        <v>255.62</v>
      </c>
      <c r="AL357">
        <v>351</v>
      </c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</row>
    <row r="358" spans="1:91" x14ac:dyDescent="0.25">
      <c r="A358" s="10" t="s">
        <v>391</v>
      </c>
      <c r="B358" s="10">
        <v>352</v>
      </c>
      <c r="C358" s="10" t="s">
        <v>672</v>
      </c>
      <c r="D358" s="10" t="s">
        <v>518</v>
      </c>
      <c r="E358" s="10" t="s">
        <v>363</v>
      </c>
      <c r="F358" s="10">
        <v>2</v>
      </c>
      <c r="G358" s="10">
        <v>255.37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132.56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122.81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127.69</v>
      </c>
      <c r="AK358">
        <v>255.37</v>
      </c>
      <c r="AL358">
        <v>352</v>
      </c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</row>
    <row r="359" spans="1:91" x14ac:dyDescent="0.25">
      <c r="A359" s="10" t="s">
        <v>391</v>
      </c>
      <c r="B359" s="10">
        <v>353</v>
      </c>
      <c r="C359" s="10" t="s">
        <v>815</v>
      </c>
      <c r="D359" s="10" t="s">
        <v>176</v>
      </c>
      <c r="E359" s="10" t="s">
        <v>668</v>
      </c>
      <c r="F359" s="10">
        <v>2</v>
      </c>
      <c r="G359" s="10">
        <v>255.13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124.53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130.6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127.57</v>
      </c>
      <c r="AK359">
        <v>255.13</v>
      </c>
      <c r="AL359">
        <v>353</v>
      </c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</row>
    <row r="360" spans="1:91" x14ac:dyDescent="0.25">
      <c r="A360" s="10" t="s">
        <v>391</v>
      </c>
      <c r="B360" s="10">
        <v>354</v>
      </c>
      <c r="C360" s="10" t="s">
        <v>1026</v>
      </c>
      <c r="D360" s="10" t="s">
        <v>1027</v>
      </c>
      <c r="E360" s="10" t="s">
        <v>373</v>
      </c>
      <c r="F360" s="10">
        <v>2</v>
      </c>
      <c r="G360" s="10">
        <v>254.99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125.42</v>
      </c>
      <c r="X360" s="10">
        <v>0</v>
      </c>
      <c r="Y360" s="10">
        <v>0</v>
      </c>
      <c r="Z360" s="10">
        <v>0</v>
      </c>
      <c r="AA360" s="10">
        <v>0</v>
      </c>
      <c r="AB360" s="10">
        <v>129.57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127.5</v>
      </c>
      <c r="AK360">
        <v>254.99</v>
      </c>
      <c r="AL360">
        <v>354</v>
      </c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</row>
    <row r="361" spans="1:91" x14ac:dyDescent="0.25">
      <c r="A361" s="10" t="s">
        <v>391</v>
      </c>
      <c r="B361" s="10">
        <v>355</v>
      </c>
      <c r="C361" s="10" t="s">
        <v>561</v>
      </c>
      <c r="D361" s="10" t="s">
        <v>562</v>
      </c>
      <c r="E361" s="10" t="s">
        <v>357</v>
      </c>
      <c r="F361" s="10">
        <v>3</v>
      </c>
      <c r="G361" s="10">
        <v>254.89</v>
      </c>
      <c r="H361" s="10">
        <v>0</v>
      </c>
      <c r="I361" s="10">
        <v>0</v>
      </c>
      <c r="J361" s="10">
        <v>0</v>
      </c>
      <c r="K361" s="10">
        <v>70.83</v>
      </c>
      <c r="L361" s="10">
        <v>64.709999999999994</v>
      </c>
      <c r="M361" s="10">
        <v>0</v>
      </c>
      <c r="N361" s="10">
        <v>119.35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95.09</v>
      </c>
      <c r="AK361">
        <v>254.89</v>
      </c>
      <c r="AL361">
        <v>355</v>
      </c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</row>
    <row r="362" spans="1:91" x14ac:dyDescent="0.25">
      <c r="A362" s="10" t="s">
        <v>391</v>
      </c>
      <c r="B362" s="10">
        <v>356</v>
      </c>
      <c r="C362" s="10" t="s">
        <v>669</v>
      </c>
      <c r="D362" s="10" t="s">
        <v>144</v>
      </c>
      <c r="E362" s="10" t="s">
        <v>367</v>
      </c>
      <c r="F362" s="10">
        <v>2</v>
      </c>
      <c r="G362" s="10">
        <v>254.62</v>
      </c>
      <c r="H362" s="10">
        <v>0</v>
      </c>
      <c r="I362" s="10">
        <v>0</v>
      </c>
      <c r="J362" s="10">
        <v>0</v>
      </c>
      <c r="K362" s="10">
        <v>135.69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118.93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127.31</v>
      </c>
      <c r="AK362">
        <v>254.62</v>
      </c>
      <c r="AL362">
        <v>356</v>
      </c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</row>
    <row r="363" spans="1:91" x14ac:dyDescent="0.25">
      <c r="A363" s="10" t="s">
        <v>392</v>
      </c>
      <c r="B363" s="10">
        <v>357</v>
      </c>
      <c r="C363" s="10" t="s">
        <v>610</v>
      </c>
      <c r="D363" s="10" t="s">
        <v>611</v>
      </c>
      <c r="E363" s="10" t="s">
        <v>367</v>
      </c>
      <c r="F363" s="10">
        <v>2</v>
      </c>
      <c r="G363" s="10">
        <v>254.48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131.16999999999999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123.31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127.24</v>
      </c>
      <c r="AK363">
        <v>254.48</v>
      </c>
      <c r="AL363">
        <v>357</v>
      </c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</row>
    <row r="364" spans="1:91" x14ac:dyDescent="0.25">
      <c r="A364" s="10" t="s">
        <v>392</v>
      </c>
      <c r="B364" s="10">
        <v>358</v>
      </c>
      <c r="C364" s="10" t="s">
        <v>188</v>
      </c>
      <c r="D364" s="10" t="s">
        <v>671</v>
      </c>
      <c r="E364" s="10" t="s">
        <v>746</v>
      </c>
      <c r="F364" s="10">
        <v>2</v>
      </c>
      <c r="G364" s="10">
        <v>254.11</v>
      </c>
      <c r="H364" s="10">
        <v>0</v>
      </c>
      <c r="I364" s="10">
        <v>0</v>
      </c>
      <c r="J364" s="10">
        <v>0</v>
      </c>
      <c r="K364" s="10">
        <v>127.21</v>
      </c>
      <c r="L364" s="10">
        <v>0</v>
      </c>
      <c r="M364" s="10">
        <v>126.9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127.06</v>
      </c>
      <c r="AK364">
        <v>254.11</v>
      </c>
      <c r="AL364">
        <v>358</v>
      </c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</row>
    <row r="365" spans="1:91" x14ac:dyDescent="0.25">
      <c r="A365" s="10" t="s">
        <v>391</v>
      </c>
      <c r="B365" s="10">
        <v>359</v>
      </c>
      <c r="C365" s="10" t="s">
        <v>1028</v>
      </c>
      <c r="D365" s="10" t="s">
        <v>293</v>
      </c>
      <c r="E365" s="10" t="s">
        <v>378</v>
      </c>
      <c r="F365" s="10">
        <v>2</v>
      </c>
      <c r="G365" s="10">
        <v>253.89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128.44</v>
      </c>
      <c r="AB365" s="10">
        <v>125.45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126.95</v>
      </c>
      <c r="AK365">
        <v>253.89</v>
      </c>
      <c r="AL365">
        <v>359</v>
      </c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</row>
    <row r="366" spans="1:91" x14ac:dyDescent="0.25">
      <c r="A366" s="10" t="s">
        <v>392</v>
      </c>
      <c r="B366" s="10">
        <v>360</v>
      </c>
      <c r="C366" s="10" t="s">
        <v>346</v>
      </c>
      <c r="D366" s="10" t="s">
        <v>733</v>
      </c>
      <c r="E366" s="10" t="s">
        <v>457</v>
      </c>
      <c r="F366" s="10">
        <v>2</v>
      </c>
      <c r="G366" s="10">
        <v>253.38</v>
      </c>
      <c r="H366" s="10">
        <v>0</v>
      </c>
      <c r="I366" s="10">
        <v>0</v>
      </c>
      <c r="J366" s="10">
        <v>128.28</v>
      </c>
      <c r="K366" s="10">
        <v>0</v>
      </c>
      <c r="L366" s="10">
        <v>0</v>
      </c>
      <c r="M366" s="10">
        <v>0</v>
      </c>
      <c r="N366" s="10">
        <v>125.1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126.69</v>
      </c>
      <c r="AK366">
        <v>253.38</v>
      </c>
      <c r="AL366">
        <v>360</v>
      </c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</row>
    <row r="367" spans="1:91" x14ac:dyDescent="0.25">
      <c r="A367" s="10" t="s">
        <v>391</v>
      </c>
      <c r="B367" s="10">
        <v>361</v>
      </c>
      <c r="C367" s="10" t="s">
        <v>508</v>
      </c>
      <c r="D367" s="10" t="s">
        <v>111</v>
      </c>
      <c r="E367" s="10" t="s">
        <v>1029</v>
      </c>
      <c r="F367" s="10">
        <v>2</v>
      </c>
      <c r="G367" s="10">
        <v>253.38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129.57</v>
      </c>
      <c r="X367" s="10">
        <v>0</v>
      </c>
      <c r="Y367" s="10">
        <v>123.81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126.69</v>
      </c>
      <c r="AK367">
        <v>253.38</v>
      </c>
      <c r="AL367">
        <v>361</v>
      </c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</row>
    <row r="368" spans="1:91" x14ac:dyDescent="0.25">
      <c r="A368" s="10" t="s">
        <v>391</v>
      </c>
      <c r="B368" s="10">
        <v>362</v>
      </c>
      <c r="C368" s="10" t="s">
        <v>319</v>
      </c>
      <c r="D368" s="10" t="s">
        <v>212</v>
      </c>
      <c r="E368" s="10" t="s">
        <v>357</v>
      </c>
      <c r="F368" s="10">
        <v>2</v>
      </c>
      <c r="G368" s="10">
        <v>250.56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128.35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122.21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125.28</v>
      </c>
      <c r="AK368">
        <v>250.56</v>
      </c>
      <c r="AL368">
        <v>362</v>
      </c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</row>
    <row r="369" spans="1:91" x14ac:dyDescent="0.25">
      <c r="A369" s="10" t="s">
        <v>392</v>
      </c>
      <c r="B369" s="10">
        <v>363</v>
      </c>
      <c r="C369" s="10" t="s">
        <v>748</v>
      </c>
      <c r="D369" s="10" t="s">
        <v>273</v>
      </c>
      <c r="E369" s="10" t="s">
        <v>749</v>
      </c>
      <c r="F369" s="10">
        <v>2</v>
      </c>
      <c r="G369" s="10">
        <v>250.32</v>
      </c>
      <c r="H369" s="10">
        <v>126.53</v>
      </c>
      <c r="I369" s="10">
        <v>123.79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125.16</v>
      </c>
      <c r="AK369">
        <v>250.32</v>
      </c>
      <c r="AL369">
        <v>363</v>
      </c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</row>
    <row r="370" spans="1:91" x14ac:dyDescent="0.25">
      <c r="A370" s="10" t="s">
        <v>391</v>
      </c>
      <c r="B370" s="10">
        <v>364</v>
      </c>
      <c r="C370" s="10" t="s">
        <v>215</v>
      </c>
      <c r="D370" s="10" t="s">
        <v>111</v>
      </c>
      <c r="E370" s="10" t="s">
        <v>379</v>
      </c>
      <c r="F370" s="10">
        <v>3</v>
      </c>
      <c r="G370" s="10">
        <v>249.74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66.67</v>
      </c>
      <c r="S370" s="10">
        <v>0</v>
      </c>
      <c r="T370" s="10">
        <v>0</v>
      </c>
      <c r="U370" s="10">
        <v>0</v>
      </c>
      <c r="V370" s="10">
        <v>75</v>
      </c>
      <c r="W370" s="10">
        <v>0</v>
      </c>
      <c r="X370" s="10">
        <v>0</v>
      </c>
      <c r="Y370" s="10">
        <v>0</v>
      </c>
      <c r="Z370" s="10">
        <v>108.07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91.54</v>
      </c>
      <c r="AK370">
        <v>249.74</v>
      </c>
      <c r="AL370">
        <v>364</v>
      </c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</row>
    <row r="371" spans="1:91" x14ac:dyDescent="0.25">
      <c r="A371" s="10" t="s">
        <v>391</v>
      </c>
      <c r="B371" s="10">
        <v>365</v>
      </c>
      <c r="C371" s="10" t="s">
        <v>71</v>
      </c>
      <c r="D371" s="10" t="s">
        <v>27</v>
      </c>
      <c r="E371" s="10" t="s">
        <v>373</v>
      </c>
      <c r="F371" s="10">
        <v>2</v>
      </c>
      <c r="G371" s="10">
        <v>249.1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117.51</v>
      </c>
      <c r="P371" s="10">
        <v>0</v>
      </c>
      <c r="Q371" s="10">
        <v>131.59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124.55</v>
      </c>
      <c r="AK371">
        <v>249.1</v>
      </c>
      <c r="AL371">
        <v>365</v>
      </c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</row>
    <row r="372" spans="1:91" x14ac:dyDescent="0.25">
      <c r="A372" s="10" t="s">
        <v>391</v>
      </c>
      <c r="B372" s="10">
        <v>366</v>
      </c>
      <c r="C372" s="10" t="s">
        <v>1014</v>
      </c>
      <c r="D372" s="10" t="s">
        <v>151</v>
      </c>
      <c r="E372" s="10" t="s">
        <v>363</v>
      </c>
      <c r="F372" s="10">
        <v>2</v>
      </c>
      <c r="G372" s="10">
        <v>248.72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121.25</v>
      </c>
      <c r="Y372" s="10">
        <v>0</v>
      </c>
      <c r="Z372" s="10">
        <v>127.47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124.36</v>
      </c>
      <c r="AK372">
        <v>248.72</v>
      </c>
      <c r="AL372">
        <v>366</v>
      </c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</row>
    <row r="373" spans="1:91" x14ac:dyDescent="0.25">
      <c r="A373" s="10" t="s">
        <v>391</v>
      </c>
      <c r="B373" s="10">
        <v>367</v>
      </c>
      <c r="C373" s="10" t="s">
        <v>298</v>
      </c>
      <c r="D373" s="10" t="s">
        <v>750</v>
      </c>
      <c r="E373" s="10" t="s">
        <v>751</v>
      </c>
      <c r="F373" s="10">
        <v>2</v>
      </c>
      <c r="G373" s="10">
        <v>248.5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125.76</v>
      </c>
      <c r="P373" s="10">
        <v>122.74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124.25</v>
      </c>
      <c r="AK373">
        <v>248.5</v>
      </c>
      <c r="AL373">
        <v>367</v>
      </c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</row>
    <row r="374" spans="1:91" x14ac:dyDescent="0.25">
      <c r="A374" s="10" t="s">
        <v>391</v>
      </c>
      <c r="B374" s="10">
        <v>368</v>
      </c>
      <c r="C374" s="10" t="s">
        <v>752</v>
      </c>
      <c r="D374" s="10" t="s">
        <v>753</v>
      </c>
      <c r="E374" s="10" t="s">
        <v>754</v>
      </c>
      <c r="F374" s="10">
        <v>2</v>
      </c>
      <c r="G374" s="10">
        <v>247.43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124.12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123.31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123.72</v>
      </c>
      <c r="AK374">
        <v>247.43</v>
      </c>
      <c r="AL374">
        <v>368</v>
      </c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</row>
    <row r="375" spans="1:91" x14ac:dyDescent="0.25">
      <c r="A375" s="10" t="s">
        <v>391</v>
      </c>
      <c r="B375" s="10">
        <v>369</v>
      </c>
      <c r="C375" s="10" t="s">
        <v>73</v>
      </c>
      <c r="D375" s="10" t="s">
        <v>445</v>
      </c>
      <c r="E375" s="10" t="s">
        <v>367</v>
      </c>
      <c r="F375" s="10">
        <v>2</v>
      </c>
      <c r="G375" s="10">
        <v>246.75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125.34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121.41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123.38</v>
      </c>
      <c r="AK375">
        <v>246.75</v>
      </c>
      <c r="AL375">
        <v>369</v>
      </c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</row>
    <row r="376" spans="1:91" x14ac:dyDescent="0.25">
      <c r="A376" s="10" t="s">
        <v>391</v>
      </c>
      <c r="B376" s="10">
        <v>370</v>
      </c>
      <c r="C376" s="10" t="s">
        <v>1132</v>
      </c>
      <c r="D376" s="10" t="s">
        <v>99</v>
      </c>
      <c r="E376" s="10" t="s">
        <v>417</v>
      </c>
      <c r="F376" s="10">
        <v>2</v>
      </c>
      <c r="G376" s="10">
        <v>245.38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122.53</v>
      </c>
      <c r="AC376" s="10">
        <v>122.85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122.69</v>
      </c>
      <c r="AK376">
        <v>245.38</v>
      </c>
      <c r="AL376">
        <v>370</v>
      </c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</row>
    <row r="377" spans="1:91" x14ac:dyDescent="0.25">
      <c r="A377" s="10" t="s">
        <v>391</v>
      </c>
      <c r="B377" s="10">
        <v>371</v>
      </c>
      <c r="C377" s="10" t="s">
        <v>673</v>
      </c>
      <c r="D377" s="10" t="s">
        <v>674</v>
      </c>
      <c r="E377" s="10" t="s">
        <v>367</v>
      </c>
      <c r="F377" s="10">
        <v>2</v>
      </c>
      <c r="G377" s="10">
        <v>242.78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117.01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125.77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121.39</v>
      </c>
      <c r="AK377">
        <v>242.78</v>
      </c>
      <c r="AL377">
        <v>371</v>
      </c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</row>
    <row r="378" spans="1:91" x14ac:dyDescent="0.25">
      <c r="A378" s="10" t="s">
        <v>391</v>
      </c>
      <c r="B378" s="10">
        <v>372</v>
      </c>
      <c r="C378" s="10" t="s">
        <v>20</v>
      </c>
      <c r="D378" s="10" t="s">
        <v>959</v>
      </c>
      <c r="F378" s="10">
        <v>2</v>
      </c>
      <c r="G378" s="10">
        <v>242.66</v>
      </c>
      <c r="H378" s="10">
        <v>0</v>
      </c>
      <c r="I378" s="10">
        <v>0</v>
      </c>
      <c r="J378" s="10">
        <v>0</v>
      </c>
      <c r="K378" s="10">
        <v>0</v>
      </c>
      <c r="L378" s="10">
        <v>94.12</v>
      </c>
      <c r="M378" s="10">
        <v>0</v>
      </c>
      <c r="N378" s="10">
        <v>0</v>
      </c>
      <c r="O378" s="10">
        <v>0</v>
      </c>
      <c r="P378" s="10">
        <v>0</v>
      </c>
      <c r="Q378" s="10">
        <v>148.54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121.33</v>
      </c>
      <c r="AK378">
        <v>242.66</v>
      </c>
      <c r="AL378">
        <v>372</v>
      </c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</row>
    <row r="379" spans="1:91" x14ac:dyDescent="0.25">
      <c r="A379" s="10" t="s">
        <v>392</v>
      </c>
      <c r="B379" s="10">
        <v>373</v>
      </c>
      <c r="C379" s="10" t="s">
        <v>831</v>
      </c>
      <c r="D379" s="10" t="s">
        <v>832</v>
      </c>
      <c r="E379" s="10" t="s">
        <v>378</v>
      </c>
      <c r="F379" s="10">
        <v>2</v>
      </c>
      <c r="G379" s="10">
        <v>240.7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120.82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119.88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120.35</v>
      </c>
      <c r="AK379">
        <v>240.7</v>
      </c>
      <c r="AL379">
        <v>373</v>
      </c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</row>
    <row r="380" spans="1:91" x14ac:dyDescent="0.25">
      <c r="A380" s="10" t="s">
        <v>391</v>
      </c>
      <c r="B380" s="10">
        <v>374</v>
      </c>
      <c r="C380" s="10" t="s">
        <v>97</v>
      </c>
      <c r="D380" s="10" t="s">
        <v>92</v>
      </c>
      <c r="E380" s="10" t="s">
        <v>579</v>
      </c>
      <c r="F380" s="10">
        <v>2</v>
      </c>
      <c r="G380" s="10">
        <v>239</v>
      </c>
      <c r="H380" s="10">
        <v>0</v>
      </c>
      <c r="I380" s="10">
        <v>116.84</v>
      </c>
      <c r="J380" s="10">
        <v>0</v>
      </c>
      <c r="K380" s="10">
        <v>0</v>
      </c>
      <c r="L380" s="10">
        <v>122.16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119.5</v>
      </c>
      <c r="AK380">
        <v>239</v>
      </c>
      <c r="AL380">
        <v>374</v>
      </c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</row>
    <row r="381" spans="1:91" x14ac:dyDescent="0.25">
      <c r="A381" s="10" t="s">
        <v>392</v>
      </c>
      <c r="B381" s="10">
        <v>375</v>
      </c>
      <c r="C381" s="10" t="s">
        <v>187</v>
      </c>
      <c r="D381" s="10" t="s">
        <v>620</v>
      </c>
      <c r="E381" s="10" t="s">
        <v>367</v>
      </c>
      <c r="F381" s="10">
        <v>2</v>
      </c>
      <c r="G381" s="10">
        <v>238.13</v>
      </c>
      <c r="H381" s="10">
        <v>0</v>
      </c>
      <c r="I381" s="10">
        <v>0</v>
      </c>
      <c r="J381" s="10">
        <v>0</v>
      </c>
      <c r="K381" s="10">
        <v>118.38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119.75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119.07</v>
      </c>
      <c r="AK381">
        <v>238.13</v>
      </c>
      <c r="AL381">
        <v>375</v>
      </c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</row>
    <row r="382" spans="1:91" x14ac:dyDescent="0.25">
      <c r="A382" s="10" t="s">
        <v>392</v>
      </c>
      <c r="B382" s="10">
        <v>376</v>
      </c>
      <c r="C382" s="10" t="s">
        <v>755</v>
      </c>
      <c r="D382" s="10" t="s">
        <v>756</v>
      </c>
      <c r="E382" s="10" t="s">
        <v>365</v>
      </c>
      <c r="F382" s="10">
        <v>2</v>
      </c>
      <c r="G382" s="10">
        <v>237.3</v>
      </c>
      <c r="H382" s="10">
        <v>0</v>
      </c>
      <c r="I382" s="10">
        <v>0</v>
      </c>
      <c r="J382" s="10">
        <v>118.65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118.65</v>
      </c>
      <c r="AI382" s="10">
        <v>1</v>
      </c>
      <c r="AJ382" s="10">
        <v>118.65</v>
      </c>
      <c r="AK382">
        <v>237.3</v>
      </c>
      <c r="AL382">
        <v>376</v>
      </c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</row>
    <row r="383" spans="1:91" x14ac:dyDescent="0.25">
      <c r="A383" s="10" t="s">
        <v>392</v>
      </c>
      <c r="B383" s="10">
        <v>377</v>
      </c>
      <c r="C383" s="10" t="s">
        <v>267</v>
      </c>
      <c r="D383" s="10" t="s">
        <v>514</v>
      </c>
      <c r="E383" s="10" t="s">
        <v>980</v>
      </c>
      <c r="F383" s="10">
        <v>2</v>
      </c>
      <c r="G383" s="10">
        <v>237.28</v>
      </c>
      <c r="H383" s="10">
        <v>0</v>
      </c>
      <c r="I383" s="10">
        <v>0</v>
      </c>
      <c r="J383" s="10">
        <v>0</v>
      </c>
      <c r="K383" s="10">
        <v>0</v>
      </c>
      <c r="L383" s="10">
        <v>118.64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118.64</v>
      </c>
      <c r="AI383" s="10">
        <v>1</v>
      </c>
      <c r="AJ383" s="10">
        <v>118.64</v>
      </c>
      <c r="AK383">
        <v>237.28</v>
      </c>
      <c r="AL383">
        <v>377</v>
      </c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</row>
    <row r="384" spans="1:91" x14ac:dyDescent="0.25">
      <c r="A384" s="10" t="s">
        <v>392</v>
      </c>
      <c r="B384" s="10">
        <v>378</v>
      </c>
      <c r="C384" s="10" t="s">
        <v>757</v>
      </c>
      <c r="D384" s="10" t="s">
        <v>509</v>
      </c>
      <c r="F384" s="10">
        <v>2</v>
      </c>
      <c r="G384" s="10">
        <v>237.27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121.31</v>
      </c>
      <c r="N384" s="10">
        <v>115.96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118.64</v>
      </c>
      <c r="AK384">
        <v>237.27</v>
      </c>
      <c r="AL384">
        <v>378</v>
      </c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</row>
    <row r="385" spans="1:91" x14ac:dyDescent="0.25">
      <c r="A385" s="10" t="s">
        <v>391</v>
      </c>
      <c r="B385" s="10">
        <v>379</v>
      </c>
      <c r="C385" s="10" t="s">
        <v>814</v>
      </c>
      <c r="D385" s="10" t="s">
        <v>52</v>
      </c>
      <c r="E385" s="10" t="s">
        <v>691</v>
      </c>
      <c r="F385" s="10">
        <v>2</v>
      </c>
      <c r="G385" s="10">
        <v>236.88</v>
      </c>
      <c r="H385" s="10">
        <v>0</v>
      </c>
      <c r="I385" s="10">
        <v>124.7</v>
      </c>
      <c r="J385" s="10">
        <v>0</v>
      </c>
      <c r="K385" s="10">
        <v>112.18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118.44</v>
      </c>
      <c r="AK385">
        <v>236.88</v>
      </c>
      <c r="AL385">
        <v>379</v>
      </c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</row>
    <row r="386" spans="1:91" x14ac:dyDescent="0.25">
      <c r="A386" s="10" t="s">
        <v>392</v>
      </c>
      <c r="B386" s="10">
        <v>380</v>
      </c>
      <c r="C386" s="10" t="s">
        <v>20</v>
      </c>
      <c r="D386" s="10" t="s">
        <v>1031</v>
      </c>
      <c r="E386" s="10" t="s">
        <v>357</v>
      </c>
      <c r="F386" s="10">
        <v>2</v>
      </c>
      <c r="G386" s="10">
        <v>235.87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118.02</v>
      </c>
      <c r="X386" s="10">
        <v>0</v>
      </c>
      <c r="Y386" s="10">
        <v>0</v>
      </c>
      <c r="Z386" s="10">
        <v>117.85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117.94</v>
      </c>
      <c r="AK386">
        <v>235.87</v>
      </c>
      <c r="AL386">
        <v>380</v>
      </c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</row>
    <row r="387" spans="1:91" x14ac:dyDescent="0.25">
      <c r="A387" s="10" t="s">
        <v>391</v>
      </c>
      <c r="B387" s="10">
        <v>381</v>
      </c>
      <c r="C387" s="10" t="s">
        <v>93</v>
      </c>
      <c r="D387" s="10" t="s">
        <v>979</v>
      </c>
      <c r="E387" s="10" t="s">
        <v>357</v>
      </c>
      <c r="F387" s="10">
        <v>2</v>
      </c>
      <c r="G387" s="10">
        <v>234.97</v>
      </c>
      <c r="H387" s="10">
        <v>0</v>
      </c>
      <c r="I387" s="10">
        <v>0</v>
      </c>
      <c r="J387" s="10">
        <v>118.66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116.31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117.49</v>
      </c>
      <c r="AK387">
        <v>234.97</v>
      </c>
      <c r="AL387">
        <v>381</v>
      </c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</row>
    <row r="388" spans="1:91" x14ac:dyDescent="0.25">
      <c r="A388" s="10" t="s">
        <v>391</v>
      </c>
      <c r="B388" s="10">
        <v>382</v>
      </c>
      <c r="C388" s="10" t="s">
        <v>113</v>
      </c>
      <c r="D388" s="10" t="s">
        <v>35</v>
      </c>
      <c r="E388" s="10" t="s">
        <v>386</v>
      </c>
      <c r="F388" s="10">
        <v>2</v>
      </c>
      <c r="G388" s="10">
        <v>234.37</v>
      </c>
      <c r="H388" s="10">
        <v>115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119.37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117.19</v>
      </c>
      <c r="AK388">
        <v>234.37</v>
      </c>
      <c r="AL388">
        <v>382</v>
      </c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</row>
    <row r="389" spans="1:91" x14ac:dyDescent="0.25">
      <c r="A389" s="10" t="s">
        <v>392</v>
      </c>
      <c r="B389" s="10">
        <v>383</v>
      </c>
      <c r="C389" s="10" t="s">
        <v>1032</v>
      </c>
      <c r="D389" s="10" t="s">
        <v>1033</v>
      </c>
      <c r="E389" s="10" t="s">
        <v>417</v>
      </c>
      <c r="F389" s="10">
        <v>2</v>
      </c>
      <c r="G389" s="10">
        <v>233.97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115.23</v>
      </c>
      <c r="X389" s="10">
        <v>0</v>
      </c>
      <c r="Y389" s="10">
        <v>0</v>
      </c>
      <c r="Z389" s="10">
        <v>0</v>
      </c>
      <c r="AA389" s="10">
        <v>0</v>
      </c>
      <c r="AB389" s="10">
        <v>118.74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116.99</v>
      </c>
      <c r="AK389">
        <v>233.97</v>
      </c>
      <c r="AL389">
        <v>383</v>
      </c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</row>
    <row r="390" spans="1:91" x14ac:dyDescent="0.25">
      <c r="A390" s="10" t="s">
        <v>391</v>
      </c>
      <c r="B390" s="10">
        <v>384</v>
      </c>
      <c r="C390" s="10" t="s">
        <v>584</v>
      </c>
      <c r="D390" s="10" t="s">
        <v>99</v>
      </c>
      <c r="E390" s="10" t="s">
        <v>357</v>
      </c>
      <c r="F390" s="10">
        <v>2</v>
      </c>
      <c r="G390" s="10">
        <v>233.4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116.53</v>
      </c>
      <c r="AC390" s="10">
        <v>0</v>
      </c>
      <c r="AD390" s="10">
        <v>116.87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116.7</v>
      </c>
      <c r="AK390">
        <v>233.4</v>
      </c>
      <c r="AL390">
        <v>384</v>
      </c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</row>
    <row r="391" spans="1:91" x14ac:dyDescent="0.25">
      <c r="A391" s="10" t="s">
        <v>392</v>
      </c>
      <c r="B391" s="10">
        <v>385</v>
      </c>
      <c r="C391" s="10" t="s">
        <v>526</v>
      </c>
      <c r="D391" s="10" t="s">
        <v>264</v>
      </c>
      <c r="E391" s="10" t="s">
        <v>364</v>
      </c>
      <c r="F391" s="10">
        <v>2</v>
      </c>
      <c r="G391" s="10">
        <v>232.75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113.78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118.97</v>
      </c>
      <c r="AH391" s="10">
        <v>0</v>
      </c>
      <c r="AI391" s="10">
        <v>0</v>
      </c>
      <c r="AJ391" s="10">
        <v>116.38</v>
      </c>
      <c r="AK391">
        <v>232.75</v>
      </c>
      <c r="AL391">
        <v>385</v>
      </c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</row>
    <row r="392" spans="1:91" x14ac:dyDescent="0.25">
      <c r="A392" s="10" t="s">
        <v>391</v>
      </c>
      <c r="B392" s="10">
        <v>386</v>
      </c>
      <c r="C392" s="10" t="s">
        <v>204</v>
      </c>
      <c r="D392" s="10" t="s">
        <v>205</v>
      </c>
      <c r="E392" s="10" t="s">
        <v>368</v>
      </c>
      <c r="F392" s="10">
        <v>2</v>
      </c>
      <c r="G392" s="10">
        <v>232.24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117.83</v>
      </c>
      <c r="W392" s="10">
        <v>114.41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116.12</v>
      </c>
      <c r="AK392">
        <v>232.24</v>
      </c>
      <c r="AL392">
        <v>386</v>
      </c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</row>
    <row r="393" spans="1:91" x14ac:dyDescent="0.25">
      <c r="A393" s="10" t="s">
        <v>392</v>
      </c>
      <c r="B393" s="10">
        <v>387</v>
      </c>
      <c r="C393" s="10" t="s">
        <v>1071</v>
      </c>
      <c r="D393" s="10" t="s">
        <v>1236</v>
      </c>
      <c r="F393" s="10">
        <v>2</v>
      </c>
      <c r="G393" s="10">
        <v>230.66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111.22</v>
      </c>
      <c r="AA393" s="10">
        <v>0</v>
      </c>
      <c r="AB393" s="10">
        <v>0</v>
      </c>
      <c r="AC393" s="10">
        <v>119.44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115.33</v>
      </c>
      <c r="AK393">
        <v>230.66</v>
      </c>
      <c r="AL393">
        <v>387</v>
      </c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</row>
    <row r="394" spans="1:91" x14ac:dyDescent="0.25">
      <c r="A394" s="10" t="s">
        <v>392</v>
      </c>
      <c r="B394" s="10">
        <v>388</v>
      </c>
      <c r="C394" s="10" t="s">
        <v>657</v>
      </c>
      <c r="D394" s="10" t="s">
        <v>689</v>
      </c>
      <c r="E394" s="10" t="s">
        <v>382</v>
      </c>
      <c r="F394" s="10">
        <v>2</v>
      </c>
      <c r="G394" s="10">
        <v>229.72</v>
      </c>
      <c r="H394" s="10">
        <v>100</v>
      </c>
      <c r="I394" s="10">
        <v>129.72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114.86</v>
      </c>
      <c r="AK394">
        <v>229.72</v>
      </c>
      <c r="AL394">
        <v>388</v>
      </c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</row>
    <row r="395" spans="1:91" x14ac:dyDescent="0.25">
      <c r="A395" s="10" t="s">
        <v>391</v>
      </c>
      <c r="B395" s="10">
        <v>389</v>
      </c>
      <c r="C395" s="10" t="s">
        <v>471</v>
      </c>
      <c r="D395" s="10" t="s">
        <v>181</v>
      </c>
      <c r="E395" s="10" t="s">
        <v>362</v>
      </c>
      <c r="F395" s="10">
        <v>2</v>
      </c>
      <c r="G395" s="10">
        <v>229.62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112.08</v>
      </c>
      <c r="Q395" s="10">
        <v>0</v>
      </c>
      <c r="R395" s="10">
        <v>0</v>
      </c>
      <c r="S395" s="10">
        <v>0</v>
      </c>
      <c r="T395" s="10">
        <v>117.54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114.81</v>
      </c>
      <c r="AK395">
        <v>229.62</v>
      </c>
      <c r="AL395">
        <v>389</v>
      </c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</row>
    <row r="396" spans="1:91" x14ac:dyDescent="0.25">
      <c r="A396" s="10" t="s">
        <v>391</v>
      </c>
      <c r="B396" s="10">
        <v>390</v>
      </c>
      <c r="C396" s="10" t="s">
        <v>538</v>
      </c>
      <c r="D396" s="10" t="s">
        <v>539</v>
      </c>
      <c r="E396" s="10" t="s">
        <v>540</v>
      </c>
      <c r="F396" s="10">
        <v>2</v>
      </c>
      <c r="G396" s="10">
        <v>229.35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109.65</v>
      </c>
      <c r="T396" s="10">
        <v>0</v>
      </c>
      <c r="U396" s="10">
        <v>119.7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114.68</v>
      </c>
      <c r="AK396">
        <v>229.35</v>
      </c>
      <c r="AL396">
        <v>390</v>
      </c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</row>
    <row r="397" spans="1:91" x14ac:dyDescent="0.25">
      <c r="A397" s="10" t="s">
        <v>711</v>
      </c>
      <c r="B397" s="10">
        <v>391</v>
      </c>
      <c r="C397" s="10" t="s">
        <v>1036</v>
      </c>
      <c r="D397" s="10" t="s">
        <v>1037</v>
      </c>
      <c r="E397" s="10" t="s">
        <v>1038</v>
      </c>
      <c r="F397" s="10">
        <v>2</v>
      </c>
      <c r="G397" s="10">
        <v>227.05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116.98</v>
      </c>
      <c r="AA397" s="10">
        <v>110.07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113.53</v>
      </c>
      <c r="AK397">
        <v>227.05</v>
      </c>
      <c r="AL397">
        <v>391</v>
      </c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</row>
    <row r="398" spans="1:91" x14ac:dyDescent="0.25">
      <c r="A398" s="10" t="s">
        <v>392</v>
      </c>
      <c r="B398" s="10">
        <v>392</v>
      </c>
      <c r="C398" s="10" t="s">
        <v>650</v>
      </c>
      <c r="D398" s="10" t="s">
        <v>476</v>
      </c>
      <c r="E398" s="10" t="s">
        <v>368</v>
      </c>
      <c r="F398" s="10">
        <v>2</v>
      </c>
      <c r="G398" s="10">
        <v>226.83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97.06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129.77000000000001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113.42</v>
      </c>
      <c r="AK398">
        <v>226.83</v>
      </c>
      <c r="AL398">
        <v>392</v>
      </c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</row>
    <row r="399" spans="1:91" x14ac:dyDescent="0.25">
      <c r="A399" s="10" t="s">
        <v>391</v>
      </c>
      <c r="B399" s="10">
        <v>393</v>
      </c>
      <c r="C399" s="10" t="s">
        <v>343</v>
      </c>
      <c r="D399" s="10" t="s">
        <v>315</v>
      </c>
      <c r="E399" s="10" t="s">
        <v>376</v>
      </c>
      <c r="F399" s="10">
        <v>2</v>
      </c>
      <c r="G399" s="10">
        <v>226.34</v>
      </c>
      <c r="H399" s="10">
        <v>145.57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80.77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113.17</v>
      </c>
      <c r="AK399">
        <v>226.34</v>
      </c>
      <c r="AL399">
        <v>393</v>
      </c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</row>
    <row r="400" spans="1:91" x14ac:dyDescent="0.25">
      <c r="A400" s="10" t="s">
        <v>391</v>
      </c>
      <c r="B400" s="10">
        <v>394</v>
      </c>
      <c r="C400" s="10" t="s">
        <v>854</v>
      </c>
      <c r="D400" s="10" t="s">
        <v>315</v>
      </c>
      <c r="E400" s="10" t="s">
        <v>368</v>
      </c>
      <c r="F400" s="10">
        <v>2</v>
      </c>
      <c r="G400" s="10">
        <v>225.9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96.15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129.75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112.95</v>
      </c>
      <c r="AK400">
        <v>225.9</v>
      </c>
      <c r="AL400">
        <v>394</v>
      </c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</row>
    <row r="401" spans="1:91" x14ac:dyDescent="0.25">
      <c r="A401" s="10" t="s">
        <v>392</v>
      </c>
      <c r="B401" s="10">
        <v>395</v>
      </c>
      <c r="C401" s="10" t="s">
        <v>313</v>
      </c>
      <c r="D401" s="10" t="s">
        <v>314</v>
      </c>
      <c r="E401" s="10" t="s">
        <v>357</v>
      </c>
      <c r="F401" s="10">
        <v>2</v>
      </c>
      <c r="G401" s="10">
        <v>223.72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100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123.72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111.86</v>
      </c>
      <c r="AK401">
        <v>223.72</v>
      </c>
      <c r="AL401">
        <v>395</v>
      </c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</row>
    <row r="402" spans="1:91" x14ac:dyDescent="0.25">
      <c r="A402" s="10" t="s">
        <v>392</v>
      </c>
      <c r="B402" s="10">
        <v>396</v>
      </c>
      <c r="C402" s="10" t="s">
        <v>335</v>
      </c>
      <c r="D402" s="10" t="s">
        <v>985</v>
      </c>
      <c r="E402" s="10" t="s">
        <v>367</v>
      </c>
      <c r="F402" s="10">
        <v>2</v>
      </c>
      <c r="G402" s="10">
        <v>220.41</v>
      </c>
      <c r="H402" s="10">
        <v>112.44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107.97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110.21</v>
      </c>
      <c r="AK402">
        <v>220.41</v>
      </c>
      <c r="AL402">
        <v>396</v>
      </c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</row>
    <row r="403" spans="1:91" x14ac:dyDescent="0.25">
      <c r="A403" s="10" t="s">
        <v>392</v>
      </c>
      <c r="B403" s="10">
        <v>397</v>
      </c>
      <c r="C403" s="10" t="s">
        <v>578</v>
      </c>
      <c r="D403" s="10" t="s">
        <v>997</v>
      </c>
      <c r="E403" s="10" t="s">
        <v>579</v>
      </c>
      <c r="F403" s="10">
        <v>2</v>
      </c>
      <c r="G403" s="10">
        <v>219.63</v>
      </c>
      <c r="H403" s="10">
        <v>0</v>
      </c>
      <c r="I403" s="10">
        <v>0</v>
      </c>
      <c r="J403" s="10">
        <v>0</v>
      </c>
      <c r="K403" s="10">
        <v>0</v>
      </c>
      <c r="L403" s="10">
        <v>108.12</v>
      </c>
      <c r="M403" s="10">
        <v>0</v>
      </c>
      <c r="N403" s="10">
        <v>111.51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109.82</v>
      </c>
      <c r="AK403">
        <v>219.63</v>
      </c>
      <c r="AL403">
        <v>397</v>
      </c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</row>
    <row r="404" spans="1:91" x14ac:dyDescent="0.25">
      <c r="A404" s="10" t="s">
        <v>391</v>
      </c>
      <c r="B404" s="10">
        <v>398</v>
      </c>
      <c r="C404" s="10" t="s">
        <v>478</v>
      </c>
      <c r="D404" s="10" t="s">
        <v>688</v>
      </c>
      <c r="E404" s="10" t="s">
        <v>367</v>
      </c>
      <c r="F404" s="10">
        <v>2</v>
      </c>
      <c r="G404" s="10">
        <v>218.42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95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123.42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109.21</v>
      </c>
      <c r="AK404">
        <v>218.42</v>
      </c>
      <c r="AL404">
        <v>398</v>
      </c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</row>
    <row r="405" spans="1:91" x14ac:dyDescent="0.25">
      <c r="A405" s="10" t="s">
        <v>391</v>
      </c>
      <c r="B405" s="10">
        <v>399</v>
      </c>
      <c r="C405" s="10" t="s">
        <v>161</v>
      </c>
      <c r="D405" s="10" t="s">
        <v>758</v>
      </c>
      <c r="E405" s="10" t="s">
        <v>357</v>
      </c>
      <c r="F405" s="10">
        <v>2</v>
      </c>
      <c r="G405" s="10">
        <v>218.27</v>
      </c>
      <c r="H405" s="10">
        <v>87.5</v>
      </c>
      <c r="I405" s="10">
        <v>130.77000000000001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109.14</v>
      </c>
      <c r="AK405">
        <v>218.27</v>
      </c>
      <c r="AL405">
        <v>399</v>
      </c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</row>
    <row r="406" spans="1:91" x14ac:dyDescent="0.25">
      <c r="A406" s="10" t="s">
        <v>391</v>
      </c>
      <c r="B406" s="10">
        <v>400</v>
      </c>
      <c r="C406" s="10" t="s">
        <v>152</v>
      </c>
      <c r="D406" s="10" t="s">
        <v>237</v>
      </c>
      <c r="E406" s="10" t="s">
        <v>361</v>
      </c>
      <c r="F406" s="10">
        <v>2</v>
      </c>
      <c r="G406" s="10">
        <v>217.4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117.4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100</v>
      </c>
      <c r="AH406" s="10">
        <v>0</v>
      </c>
      <c r="AI406" s="10">
        <v>0</v>
      </c>
      <c r="AJ406" s="10">
        <v>108.7</v>
      </c>
      <c r="AK406">
        <v>217.4</v>
      </c>
      <c r="AL406">
        <v>400</v>
      </c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</row>
    <row r="407" spans="1:91" x14ac:dyDescent="0.25">
      <c r="A407" s="10" t="s">
        <v>392</v>
      </c>
      <c r="B407" s="10">
        <v>401</v>
      </c>
      <c r="C407" s="10" t="s">
        <v>269</v>
      </c>
      <c r="D407" s="10" t="s">
        <v>446</v>
      </c>
      <c r="E407" s="10" t="s">
        <v>417</v>
      </c>
      <c r="F407" s="10">
        <v>2</v>
      </c>
      <c r="G407" s="10">
        <v>216.77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107.1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109.67</v>
      </c>
      <c r="AH407" s="10">
        <v>0</v>
      </c>
      <c r="AI407" s="10">
        <v>0</v>
      </c>
      <c r="AJ407" s="10">
        <v>108.39</v>
      </c>
      <c r="AK407">
        <v>216.77</v>
      </c>
      <c r="AL407">
        <v>401</v>
      </c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</row>
    <row r="408" spans="1:91" x14ac:dyDescent="0.25">
      <c r="A408" s="10" t="s">
        <v>392</v>
      </c>
      <c r="B408" s="10">
        <v>402</v>
      </c>
      <c r="C408" s="10" t="s">
        <v>543</v>
      </c>
      <c r="D408" s="10" t="s">
        <v>529</v>
      </c>
      <c r="F408" s="10">
        <v>2</v>
      </c>
      <c r="G408" s="10">
        <v>213.51</v>
      </c>
      <c r="H408" s="10">
        <v>0</v>
      </c>
      <c r="I408" s="10">
        <v>0</v>
      </c>
      <c r="J408" s="10">
        <v>0</v>
      </c>
      <c r="K408" s="10">
        <v>0</v>
      </c>
      <c r="L408" s="10">
        <v>94.44</v>
      </c>
      <c r="M408" s="10">
        <v>0</v>
      </c>
      <c r="N408" s="10">
        <v>0</v>
      </c>
      <c r="O408" s="10">
        <v>119.07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106.76</v>
      </c>
      <c r="AK408">
        <v>213.51</v>
      </c>
      <c r="AL408">
        <v>402</v>
      </c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</row>
    <row r="409" spans="1:91" x14ac:dyDescent="0.25">
      <c r="A409" s="10" t="s">
        <v>391</v>
      </c>
      <c r="B409" s="10">
        <v>403</v>
      </c>
      <c r="C409" s="10" t="s">
        <v>859</v>
      </c>
      <c r="D409" s="10" t="s">
        <v>221</v>
      </c>
      <c r="E409" s="10" t="s">
        <v>417</v>
      </c>
      <c r="F409" s="10">
        <v>2</v>
      </c>
      <c r="G409" s="10">
        <v>212.71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82.14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130.57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106.36</v>
      </c>
      <c r="AK409">
        <v>212.71</v>
      </c>
      <c r="AL409">
        <v>403</v>
      </c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</row>
    <row r="410" spans="1:91" x14ac:dyDescent="0.25">
      <c r="A410" s="10" t="s">
        <v>391</v>
      </c>
      <c r="B410" s="10">
        <v>404</v>
      </c>
      <c r="C410" s="10" t="s">
        <v>662</v>
      </c>
      <c r="D410" s="10" t="s">
        <v>663</v>
      </c>
      <c r="E410" s="10" t="s">
        <v>367</v>
      </c>
      <c r="F410" s="10">
        <v>2</v>
      </c>
      <c r="G410" s="10">
        <v>201.56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68.75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132.81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100.78</v>
      </c>
      <c r="AK410">
        <v>201.56</v>
      </c>
      <c r="AL410">
        <v>404</v>
      </c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</row>
    <row r="411" spans="1:91" x14ac:dyDescent="0.25">
      <c r="A411" s="10" t="s">
        <v>391</v>
      </c>
      <c r="B411" s="10">
        <v>405</v>
      </c>
      <c r="C411" s="10" t="s">
        <v>1261</v>
      </c>
      <c r="D411" s="10" t="s">
        <v>133</v>
      </c>
      <c r="E411" s="10" t="s">
        <v>358</v>
      </c>
      <c r="F411" s="10">
        <v>2</v>
      </c>
      <c r="G411" s="10">
        <v>200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100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100</v>
      </c>
      <c r="AH411" s="10">
        <v>0</v>
      </c>
      <c r="AI411" s="10">
        <v>0</v>
      </c>
      <c r="AJ411" s="10">
        <v>100</v>
      </c>
      <c r="AK411">
        <v>200</v>
      </c>
      <c r="AL411">
        <v>405</v>
      </c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</row>
    <row r="412" spans="1:91" x14ac:dyDescent="0.25">
      <c r="A412" s="10" t="s">
        <v>392</v>
      </c>
      <c r="B412" s="10">
        <v>406</v>
      </c>
      <c r="C412" s="10" t="s">
        <v>1259</v>
      </c>
      <c r="D412" s="10" t="s">
        <v>1260</v>
      </c>
      <c r="F412" s="10">
        <v>2</v>
      </c>
      <c r="G412" s="10">
        <v>200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100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100</v>
      </c>
      <c r="AH412" s="10">
        <v>0</v>
      </c>
      <c r="AI412" s="10">
        <v>0</v>
      </c>
      <c r="AJ412" s="10">
        <v>100</v>
      </c>
      <c r="AK412">
        <v>200</v>
      </c>
      <c r="AL412">
        <v>406</v>
      </c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</row>
    <row r="413" spans="1:91" x14ac:dyDescent="0.25">
      <c r="A413" s="10" t="s">
        <v>392</v>
      </c>
      <c r="B413" s="10">
        <v>407</v>
      </c>
      <c r="C413" s="10" t="s">
        <v>1262</v>
      </c>
      <c r="D413" s="10" t="s">
        <v>1263</v>
      </c>
      <c r="F413" s="10">
        <v>2</v>
      </c>
      <c r="G413" s="10">
        <v>200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100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100</v>
      </c>
      <c r="AH413" s="10">
        <v>0</v>
      </c>
      <c r="AI413" s="10">
        <v>0</v>
      </c>
      <c r="AJ413" s="10">
        <v>100</v>
      </c>
      <c r="AK413">
        <v>200</v>
      </c>
      <c r="AL413">
        <v>407</v>
      </c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</row>
    <row r="414" spans="1:91" x14ac:dyDescent="0.25">
      <c r="A414" s="10" t="s">
        <v>391</v>
      </c>
      <c r="B414" s="10">
        <v>408</v>
      </c>
      <c r="C414" s="10" t="s">
        <v>312</v>
      </c>
      <c r="D414" s="10" t="s">
        <v>111</v>
      </c>
      <c r="E414" s="10" t="s">
        <v>367</v>
      </c>
      <c r="F414" s="10">
        <v>2</v>
      </c>
      <c r="G414" s="10">
        <v>198.6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120.82</v>
      </c>
      <c r="W414" s="10">
        <v>77.78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99.3</v>
      </c>
      <c r="AK414">
        <v>198.6</v>
      </c>
      <c r="AL414">
        <v>408</v>
      </c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</row>
    <row r="415" spans="1:91" x14ac:dyDescent="0.25">
      <c r="A415" s="10" t="s">
        <v>391</v>
      </c>
      <c r="B415" s="10">
        <v>409</v>
      </c>
      <c r="C415" s="10" t="s">
        <v>852</v>
      </c>
      <c r="D415" s="10" t="s">
        <v>35</v>
      </c>
      <c r="E415" s="10" t="s">
        <v>853</v>
      </c>
      <c r="F415" s="10">
        <v>2</v>
      </c>
      <c r="G415" s="10">
        <v>192.58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96.43</v>
      </c>
      <c r="R415" s="10">
        <v>0</v>
      </c>
      <c r="S415" s="10">
        <v>0</v>
      </c>
      <c r="T415" s="10">
        <v>0</v>
      </c>
      <c r="U415" s="10">
        <v>0</v>
      </c>
      <c r="V415" s="10">
        <v>96.15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96.29</v>
      </c>
      <c r="AK415">
        <v>192.58</v>
      </c>
      <c r="AL415">
        <v>409</v>
      </c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</row>
    <row r="416" spans="1:91" x14ac:dyDescent="0.25">
      <c r="A416" s="10" t="s">
        <v>391</v>
      </c>
      <c r="B416" s="10">
        <v>410</v>
      </c>
      <c r="C416" s="10" t="s">
        <v>796</v>
      </c>
      <c r="D416" s="10" t="s">
        <v>797</v>
      </c>
      <c r="E416" s="10" t="s">
        <v>798</v>
      </c>
      <c r="F416" s="10">
        <v>2</v>
      </c>
      <c r="G416" s="10">
        <v>189.21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128.5</v>
      </c>
      <c r="P416" s="10">
        <v>0</v>
      </c>
      <c r="Q416" s="10">
        <v>60.71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94.61</v>
      </c>
      <c r="AK416">
        <v>189.21</v>
      </c>
      <c r="AL416">
        <v>410</v>
      </c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</row>
    <row r="417" spans="1:91" x14ac:dyDescent="0.25">
      <c r="A417" s="10" t="s">
        <v>391</v>
      </c>
      <c r="B417" s="10">
        <v>411</v>
      </c>
      <c r="C417" s="10" t="s">
        <v>261</v>
      </c>
      <c r="D417" s="10" t="s">
        <v>183</v>
      </c>
      <c r="E417" s="10" t="s">
        <v>388</v>
      </c>
      <c r="F417" s="10">
        <v>2</v>
      </c>
      <c r="G417" s="10">
        <v>180.42</v>
      </c>
      <c r="H417" s="10">
        <v>50</v>
      </c>
      <c r="I417" s="10">
        <v>0</v>
      </c>
      <c r="J417" s="10">
        <v>130.41999999999999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90.21</v>
      </c>
      <c r="AK417">
        <v>180.42</v>
      </c>
      <c r="AL417">
        <v>411</v>
      </c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</row>
    <row r="418" spans="1:91" x14ac:dyDescent="0.25">
      <c r="A418" s="10" t="s">
        <v>391</v>
      </c>
      <c r="B418" s="10">
        <v>412</v>
      </c>
      <c r="C418" s="10" t="s">
        <v>218</v>
      </c>
      <c r="D418" s="10" t="s">
        <v>29</v>
      </c>
      <c r="E418" s="10" t="s">
        <v>417</v>
      </c>
      <c r="F418" s="10">
        <v>2</v>
      </c>
      <c r="G418" s="10">
        <v>180.08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50</v>
      </c>
      <c r="S418" s="10">
        <v>0</v>
      </c>
      <c r="T418" s="10">
        <v>0</v>
      </c>
      <c r="U418" s="10">
        <v>0</v>
      </c>
      <c r="V418" s="10">
        <v>0</v>
      </c>
      <c r="W418" s="10">
        <v>130.08000000000001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90.04</v>
      </c>
      <c r="AK418">
        <v>180.08</v>
      </c>
      <c r="AL418">
        <v>412</v>
      </c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</row>
    <row r="419" spans="1:91" x14ac:dyDescent="0.25">
      <c r="A419" s="10" t="s">
        <v>391</v>
      </c>
      <c r="B419" s="10">
        <v>413</v>
      </c>
      <c r="C419" s="10" t="s">
        <v>516</v>
      </c>
      <c r="D419" s="10" t="s">
        <v>517</v>
      </c>
      <c r="E419" s="10" t="s">
        <v>360</v>
      </c>
      <c r="F419" s="10">
        <v>2</v>
      </c>
      <c r="G419" s="10">
        <v>177.21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50</v>
      </c>
      <c r="U419" s="10">
        <v>0</v>
      </c>
      <c r="V419" s="10">
        <v>0</v>
      </c>
      <c r="W419" s="10">
        <v>0</v>
      </c>
      <c r="X419" s="10">
        <v>0</v>
      </c>
      <c r="Y419" s="10">
        <v>127.21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88.61</v>
      </c>
      <c r="AK419">
        <v>177.21</v>
      </c>
      <c r="AL419">
        <v>413</v>
      </c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</row>
    <row r="420" spans="1:91" x14ac:dyDescent="0.25">
      <c r="A420" s="10" t="s">
        <v>391</v>
      </c>
      <c r="B420" s="10">
        <v>414</v>
      </c>
      <c r="C420" s="10" t="s">
        <v>604</v>
      </c>
      <c r="D420" s="10" t="s">
        <v>59</v>
      </c>
      <c r="E420" s="10" t="s">
        <v>605</v>
      </c>
      <c r="F420" s="10">
        <v>2</v>
      </c>
      <c r="G420" s="10">
        <v>176.57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50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126.57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88.29</v>
      </c>
      <c r="AK420">
        <v>176.57</v>
      </c>
      <c r="AL420">
        <v>414</v>
      </c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</row>
    <row r="421" spans="1:91" x14ac:dyDescent="0.25">
      <c r="A421" s="10" t="s">
        <v>391</v>
      </c>
      <c r="B421" s="10">
        <v>415</v>
      </c>
      <c r="C421" s="10" t="s">
        <v>338</v>
      </c>
      <c r="D421" s="10" t="s">
        <v>342</v>
      </c>
      <c r="E421" s="10" t="s">
        <v>363</v>
      </c>
      <c r="F421" s="10">
        <v>2</v>
      </c>
      <c r="G421" s="10">
        <v>170.71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50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120.71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85.36</v>
      </c>
      <c r="AK421">
        <v>170.71</v>
      </c>
      <c r="AL421">
        <v>415</v>
      </c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</row>
    <row r="422" spans="1:91" x14ac:dyDescent="0.25">
      <c r="A422" s="10" t="s">
        <v>392</v>
      </c>
      <c r="B422" s="10">
        <v>416</v>
      </c>
      <c r="C422" s="10" t="s">
        <v>995</v>
      </c>
      <c r="D422" s="10" t="s">
        <v>996</v>
      </c>
      <c r="E422" s="10" t="s">
        <v>364</v>
      </c>
      <c r="F422" s="10">
        <v>2</v>
      </c>
      <c r="G422" s="10">
        <v>164.11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104.11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60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82.06</v>
      </c>
      <c r="AK422">
        <v>164.11</v>
      </c>
      <c r="AL422">
        <v>416</v>
      </c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</row>
    <row r="423" spans="1:91" x14ac:dyDescent="0.25">
      <c r="A423" s="10" t="s">
        <v>391</v>
      </c>
      <c r="B423" s="10">
        <v>417</v>
      </c>
      <c r="C423" s="10" t="s">
        <v>694</v>
      </c>
      <c r="D423" s="10" t="s">
        <v>221</v>
      </c>
      <c r="E423" s="10" t="s">
        <v>357</v>
      </c>
      <c r="F423" s="10">
        <v>2</v>
      </c>
      <c r="G423" s="10">
        <v>161.77000000000001</v>
      </c>
      <c r="H423" s="10">
        <v>91.18</v>
      </c>
      <c r="I423" s="10">
        <v>0</v>
      </c>
      <c r="J423" s="10">
        <v>0</v>
      </c>
      <c r="K423" s="10">
        <v>0</v>
      </c>
      <c r="L423" s="10">
        <v>70.59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80.89</v>
      </c>
      <c r="AK423">
        <v>161.77000000000001</v>
      </c>
      <c r="AL423">
        <v>417</v>
      </c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</row>
    <row r="424" spans="1:91" x14ac:dyDescent="0.25">
      <c r="A424" s="10" t="s">
        <v>391</v>
      </c>
      <c r="B424" s="10">
        <v>418</v>
      </c>
      <c r="C424" s="10" t="s">
        <v>175</v>
      </c>
      <c r="D424" s="10" t="s">
        <v>696</v>
      </c>
      <c r="E424" s="10" t="s">
        <v>367</v>
      </c>
      <c r="F424" s="10">
        <v>1</v>
      </c>
      <c r="G424" s="10">
        <v>155.71</v>
      </c>
      <c r="H424" s="10">
        <v>0</v>
      </c>
      <c r="I424" s="10">
        <v>155.71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155.71</v>
      </c>
      <c r="AK424">
        <v>155.71</v>
      </c>
      <c r="AL424">
        <v>418</v>
      </c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</row>
    <row r="425" spans="1:91" x14ac:dyDescent="0.25">
      <c r="A425" s="10" t="s">
        <v>391</v>
      </c>
      <c r="B425" s="10">
        <v>419</v>
      </c>
      <c r="C425" s="10" t="s">
        <v>106</v>
      </c>
      <c r="D425" s="10" t="s">
        <v>24</v>
      </c>
      <c r="E425" s="10" t="s">
        <v>367</v>
      </c>
      <c r="F425" s="10">
        <v>1</v>
      </c>
      <c r="G425" s="10">
        <v>154.82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154.82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154.82</v>
      </c>
      <c r="AK425">
        <v>154.82</v>
      </c>
      <c r="AL425">
        <v>419</v>
      </c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</row>
    <row r="426" spans="1:91" x14ac:dyDescent="0.25">
      <c r="A426" s="10" t="s">
        <v>391</v>
      </c>
      <c r="B426" s="10">
        <v>420</v>
      </c>
      <c r="C426" s="10" t="s">
        <v>994</v>
      </c>
      <c r="D426" s="10" t="s">
        <v>212</v>
      </c>
      <c r="E426" s="10" t="s">
        <v>417</v>
      </c>
      <c r="F426" s="10">
        <v>1</v>
      </c>
      <c r="G426" s="10">
        <v>154.02000000000001</v>
      </c>
      <c r="H426" s="10">
        <v>0</v>
      </c>
      <c r="I426" s="10">
        <v>0</v>
      </c>
      <c r="J426" s="10">
        <v>0</v>
      </c>
      <c r="K426" s="10">
        <v>154.02000000000001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154.02000000000001</v>
      </c>
      <c r="AK426">
        <v>154.02000000000001</v>
      </c>
      <c r="AL426">
        <v>420</v>
      </c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</row>
    <row r="427" spans="1:91" x14ac:dyDescent="0.25">
      <c r="A427" s="10" t="s">
        <v>391</v>
      </c>
      <c r="B427" s="10">
        <v>421</v>
      </c>
      <c r="C427" s="10" t="s">
        <v>993</v>
      </c>
      <c r="D427" s="10" t="s">
        <v>661</v>
      </c>
      <c r="E427" s="10" t="s">
        <v>359</v>
      </c>
      <c r="F427" s="10">
        <v>1</v>
      </c>
      <c r="G427" s="10">
        <v>153.81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153.81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153.81</v>
      </c>
      <c r="AK427">
        <v>153.81</v>
      </c>
      <c r="AL427">
        <v>421</v>
      </c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</row>
    <row r="428" spans="1:91" x14ac:dyDescent="0.25">
      <c r="A428" s="10" t="s">
        <v>391</v>
      </c>
      <c r="B428" s="10">
        <v>422</v>
      </c>
      <c r="C428" s="10" t="s">
        <v>20</v>
      </c>
      <c r="D428" s="10" t="s">
        <v>19</v>
      </c>
      <c r="E428" s="10" t="s">
        <v>367</v>
      </c>
      <c r="F428" s="10">
        <v>1</v>
      </c>
      <c r="G428" s="10">
        <v>152.44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152.44</v>
      </c>
      <c r="AH428" s="10">
        <v>0</v>
      </c>
      <c r="AI428" s="10">
        <v>0</v>
      </c>
      <c r="AJ428" s="10">
        <v>152.44</v>
      </c>
      <c r="AK428">
        <v>152.44</v>
      </c>
      <c r="AL428">
        <v>422</v>
      </c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</row>
    <row r="429" spans="1:91" x14ac:dyDescent="0.25">
      <c r="A429" s="10" t="s">
        <v>391</v>
      </c>
      <c r="B429" s="10">
        <v>423</v>
      </c>
      <c r="C429" s="10" t="s">
        <v>991</v>
      </c>
      <c r="D429" s="10" t="s">
        <v>992</v>
      </c>
      <c r="E429" s="10" t="s">
        <v>682</v>
      </c>
      <c r="F429" s="10">
        <v>1</v>
      </c>
      <c r="G429" s="10">
        <v>152.09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152.09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152.09</v>
      </c>
      <c r="AK429">
        <v>152.09</v>
      </c>
      <c r="AL429">
        <v>423</v>
      </c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</row>
    <row r="430" spans="1:91" x14ac:dyDescent="0.25">
      <c r="A430" s="10" t="s">
        <v>391</v>
      </c>
      <c r="B430" s="10">
        <v>424</v>
      </c>
      <c r="C430" s="10" t="s">
        <v>1279</v>
      </c>
      <c r="D430" s="10" t="s">
        <v>1280</v>
      </c>
      <c r="E430" s="10" t="s">
        <v>373</v>
      </c>
      <c r="F430" s="10">
        <v>1</v>
      </c>
      <c r="G430" s="10">
        <v>151.03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151.03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151.03</v>
      </c>
      <c r="AK430">
        <v>151.03</v>
      </c>
      <c r="AL430">
        <v>424</v>
      </c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</row>
    <row r="431" spans="1:91" x14ac:dyDescent="0.25">
      <c r="A431" s="10" t="s">
        <v>391</v>
      </c>
      <c r="B431" s="10">
        <v>425</v>
      </c>
      <c r="C431" s="10" t="s">
        <v>82</v>
      </c>
      <c r="D431" s="10" t="s">
        <v>990</v>
      </c>
      <c r="E431" s="10" t="s">
        <v>359</v>
      </c>
      <c r="F431" s="10">
        <v>1</v>
      </c>
      <c r="G431" s="10">
        <v>150.94</v>
      </c>
      <c r="H431" s="10">
        <v>150.94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150.94</v>
      </c>
      <c r="AK431">
        <v>150.94</v>
      </c>
      <c r="AL431">
        <v>425</v>
      </c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</row>
    <row r="432" spans="1:91" x14ac:dyDescent="0.25">
      <c r="A432" s="10" t="s">
        <v>391</v>
      </c>
      <c r="B432" s="10">
        <v>426</v>
      </c>
      <c r="C432" s="10" t="s">
        <v>1041</v>
      </c>
      <c r="D432" s="10" t="s">
        <v>1042</v>
      </c>
      <c r="E432" s="10" t="s">
        <v>367</v>
      </c>
      <c r="F432" s="10">
        <v>1</v>
      </c>
      <c r="G432" s="10">
        <v>150.76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150.76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150.76</v>
      </c>
      <c r="AK432">
        <v>150.76</v>
      </c>
      <c r="AL432">
        <v>426</v>
      </c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</row>
    <row r="433" spans="1:91" x14ac:dyDescent="0.25">
      <c r="A433" s="10" t="s">
        <v>391</v>
      </c>
      <c r="B433" s="10">
        <v>427</v>
      </c>
      <c r="C433" s="10" t="s">
        <v>481</v>
      </c>
      <c r="D433" s="10" t="s">
        <v>126</v>
      </c>
      <c r="E433" s="10" t="s">
        <v>363</v>
      </c>
      <c r="F433" s="10">
        <v>1</v>
      </c>
      <c r="G433" s="10">
        <v>150.25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150.25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150.25</v>
      </c>
      <c r="AK433">
        <v>150.25</v>
      </c>
      <c r="AL433">
        <v>427</v>
      </c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</row>
    <row r="434" spans="1:91" x14ac:dyDescent="0.25">
      <c r="A434" s="10" t="s">
        <v>391</v>
      </c>
      <c r="B434" s="10">
        <v>428</v>
      </c>
      <c r="C434" s="10" t="s">
        <v>1044</v>
      </c>
      <c r="D434" s="10" t="s">
        <v>278</v>
      </c>
      <c r="E434" s="10" t="s">
        <v>1045</v>
      </c>
      <c r="F434" s="10">
        <v>1</v>
      </c>
      <c r="G434" s="10">
        <v>150.1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150.1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150.1</v>
      </c>
      <c r="AK434">
        <v>150.1</v>
      </c>
      <c r="AL434">
        <v>428</v>
      </c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</row>
    <row r="435" spans="1:91" x14ac:dyDescent="0.25">
      <c r="A435" s="10" t="s">
        <v>391</v>
      </c>
      <c r="B435" s="10">
        <v>429</v>
      </c>
      <c r="C435" s="10" t="s">
        <v>642</v>
      </c>
      <c r="D435" s="10" t="s">
        <v>643</v>
      </c>
      <c r="E435" s="10" t="s">
        <v>363</v>
      </c>
      <c r="F435" s="10">
        <v>1</v>
      </c>
      <c r="G435" s="10">
        <v>150.09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150.09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150.09</v>
      </c>
      <c r="AK435">
        <v>150.09</v>
      </c>
      <c r="AL435">
        <v>429</v>
      </c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</row>
    <row r="436" spans="1:91" x14ac:dyDescent="0.25">
      <c r="A436" s="10" t="s">
        <v>391</v>
      </c>
      <c r="B436" s="10">
        <v>430</v>
      </c>
      <c r="C436" s="10" t="s">
        <v>210</v>
      </c>
      <c r="D436" s="10" t="s">
        <v>137</v>
      </c>
      <c r="E436" s="10" t="s">
        <v>367</v>
      </c>
      <c r="F436" s="10">
        <v>1</v>
      </c>
      <c r="G436" s="10">
        <v>150.02000000000001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150.02000000000001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150.02000000000001</v>
      </c>
      <c r="AK436">
        <v>150.02000000000001</v>
      </c>
      <c r="AL436">
        <v>430</v>
      </c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</row>
    <row r="437" spans="1:91" x14ac:dyDescent="0.25">
      <c r="A437" s="10" t="s">
        <v>391</v>
      </c>
      <c r="B437" s="10">
        <v>431</v>
      </c>
      <c r="C437" s="10" t="s">
        <v>250</v>
      </c>
      <c r="D437" s="10" t="s">
        <v>208</v>
      </c>
      <c r="E437" s="10" t="s">
        <v>358</v>
      </c>
      <c r="F437" s="10">
        <v>2</v>
      </c>
      <c r="G437" s="10">
        <v>150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50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100</v>
      </c>
      <c r="AH437" s="10">
        <v>0</v>
      </c>
      <c r="AI437" s="10">
        <v>0</v>
      </c>
      <c r="AJ437" s="10">
        <v>75</v>
      </c>
      <c r="AK437">
        <v>150</v>
      </c>
      <c r="AL437">
        <v>431</v>
      </c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</row>
    <row r="438" spans="1:91" x14ac:dyDescent="0.25">
      <c r="A438" s="10" t="s">
        <v>391</v>
      </c>
      <c r="B438" s="10">
        <v>432</v>
      </c>
      <c r="C438" s="10" t="s">
        <v>420</v>
      </c>
      <c r="D438" s="10" t="s">
        <v>989</v>
      </c>
      <c r="E438" s="10" t="s">
        <v>367</v>
      </c>
      <c r="F438" s="10">
        <v>1</v>
      </c>
      <c r="G438" s="10">
        <v>149.83000000000001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149.83000000000001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149.83000000000001</v>
      </c>
      <c r="AK438">
        <v>149.83000000000001</v>
      </c>
      <c r="AL438">
        <v>432</v>
      </c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</row>
    <row r="439" spans="1:91" x14ac:dyDescent="0.25">
      <c r="A439" s="10" t="s">
        <v>391</v>
      </c>
      <c r="B439" s="10">
        <v>433</v>
      </c>
      <c r="C439" s="10" t="s">
        <v>1207</v>
      </c>
      <c r="D439" s="10" t="s">
        <v>1281</v>
      </c>
      <c r="E439" s="10" t="s">
        <v>382</v>
      </c>
      <c r="F439" s="10">
        <v>1</v>
      </c>
      <c r="G439" s="10">
        <v>149.79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149.79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149.79</v>
      </c>
      <c r="AK439">
        <v>149.79</v>
      </c>
      <c r="AL439">
        <v>433</v>
      </c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</row>
    <row r="440" spans="1:91" x14ac:dyDescent="0.25">
      <c r="A440" s="10" t="s">
        <v>711</v>
      </c>
      <c r="B440" s="10">
        <v>434</v>
      </c>
      <c r="C440" s="10" t="s">
        <v>1306</v>
      </c>
      <c r="D440" s="10" t="s">
        <v>1307</v>
      </c>
      <c r="E440" s="10" t="s">
        <v>367</v>
      </c>
      <c r="F440" s="10">
        <v>1</v>
      </c>
      <c r="G440" s="10">
        <v>149.77000000000001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149.77000000000001</v>
      </c>
      <c r="AF440" s="10">
        <v>0</v>
      </c>
      <c r="AG440" s="10">
        <v>0</v>
      </c>
      <c r="AH440" s="10">
        <v>0</v>
      </c>
      <c r="AI440" s="10">
        <v>0</v>
      </c>
      <c r="AJ440" s="10">
        <v>149.77000000000001</v>
      </c>
      <c r="AK440">
        <v>149.77000000000001</v>
      </c>
      <c r="AL440">
        <v>434</v>
      </c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</row>
    <row r="441" spans="1:91" x14ac:dyDescent="0.25">
      <c r="A441" s="10" t="s">
        <v>391</v>
      </c>
      <c r="B441" s="10">
        <v>435</v>
      </c>
      <c r="C441" s="10" t="s">
        <v>621</v>
      </c>
      <c r="D441" s="10" t="s">
        <v>622</v>
      </c>
      <c r="E441" s="10" t="s">
        <v>362</v>
      </c>
      <c r="F441" s="10">
        <v>1</v>
      </c>
      <c r="G441" s="10">
        <v>149.76</v>
      </c>
      <c r="H441" s="10">
        <v>0</v>
      </c>
      <c r="I441" s="10">
        <v>0</v>
      </c>
      <c r="J441" s="10">
        <v>149.76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149.76</v>
      </c>
      <c r="AK441">
        <v>149.76</v>
      </c>
      <c r="AL441">
        <v>435</v>
      </c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</row>
    <row r="442" spans="1:91" x14ac:dyDescent="0.25">
      <c r="A442" s="10" t="s">
        <v>391</v>
      </c>
      <c r="B442" s="10">
        <v>438</v>
      </c>
      <c r="C442" s="10" t="s">
        <v>218</v>
      </c>
      <c r="D442" s="10" t="s">
        <v>715</v>
      </c>
      <c r="E442" s="10" t="s">
        <v>417</v>
      </c>
      <c r="F442" s="10">
        <v>1</v>
      </c>
      <c r="G442" s="10">
        <v>149.68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149.68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149.68</v>
      </c>
      <c r="AK442">
        <v>149.68</v>
      </c>
      <c r="AL442">
        <v>438</v>
      </c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</row>
    <row r="443" spans="1:91" x14ac:dyDescent="0.25">
      <c r="A443" s="10" t="s">
        <v>391</v>
      </c>
      <c r="B443" s="10">
        <v>437</v>
      </c>
      <c r="C443" s="10" t="s">
        <v>1048</v>
      </c>
      <c r="D443" s="10" t="s">
        <v>769</v>
      </c>
      <c r="E443" s="10" t="s">
        <v>1049</v>
      </c>
      <c r="F443" s="10">
        <v>1</v>
      </c>
      <c r="G443" s="10">
        <v>149.68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149.68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149.68</v>
      </c>
      <c r="AK443">
        <v>149.68</v>
      </c>
      <c r="AL443">
        <v>437</v>
      </c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</row>
    <row r="444" spans="1:91" x14ac:dyDescent="0.25">
      <c r="A444" s="10" t="s">
        <v>391</v>
      </c>
      <c r="B444" s="10">
        <v>436</v>
      </c>
      <c r="C444" s="10" t="s">
        <v>1046</v>
      </c>
      <c r="D444" s="10" t="s">
        <v>1047</v>
      </c>
      <c r="E444" s="10" t="s">
        <v>370</v>
      </c>
      <c r="F444" s="10">
        <v>1</v>
      </c>
      <c r="G444" s="10">
        <v>149.68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149.68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149.68</v>
      </c>
      <c r="AK444">
        <v>149.68</v>
      </c>
      <c r="AL444">
        <v>436</v>
      </c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</row>
    <row r="445" spans="1:91" x14ac:dyDescent="0.25">
      <c r="A445" s="10" t="s">
        <v>391</v>
      </c>
      <c r="B445" s="10">
        <v>439</v>
      </c>
      <c r="C445" s="10" t="s">
        <v>1050</v>
      </c>
      <c r="D445" s="10" t="s">
        <v>665</v>
      </c>
      <c r="E445" s="10" t="s">
        <v>357</v>
      </c>
      <c r="F445" s="10">
        <v>1</v>
      </c>
      <c r="G445" s="10">
        <v>149.65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149.65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149.65</v>
      </c>
      <c r="AK445">
        <v>149.65</v>
      </c>
      <c r="AL445">
        <v>439</v>
      </c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</row>
    <row r="446" spans="1:91" x14ac:dyDescent="0.25">
      <c r="A446" s="10" t="s">
        <v>391</v>
      </c>
      <c r="B446" s="10">
        <v>440</v>
      </c>
      <c r="C446" s="10" t="s">
        <v>1053</v>
      </c>
      <c r="D446" s="10" t="s">
        <v>1054</v>
      </c>
      <c r="E446" s="10" t="s">
        <v>367</v>
      </c>
      <c r="F446" s="10">
        <v>1</v>
      </c>
      <c r="G446" s="10">
        <v>148.80000000000001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148.80000000000001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148.80000000000001</v>
      </c>
      <c r="AK446">
        <v>148.80000000000001</v>
      </c>
      <c r="AL446">
        <v>440</v>
      </c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</row>
    <row r="447" spans="1:91" x14ac:dyDescent="0.25">
      <c r="A447" s="10" t="s">
        <v>391</v>
      </c>
      <c r="B447" s="10">
        <v>441</v>
      </c>
      <c r="C447" s="10" t="s">
        <v>1056</v>
      </c>
      <c r="D447" s="10" t="s">
        <v>1057</v>
      </c>
      <c r="E447" s="10" t="s">
        <v>367</v>
      </c>
      <c r="F447" s="10">
        <v>1</v>
      </c>
      <c r="G447" s="10">
        <v>148.69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148.69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148.69</v>
      </c>
      <c r="AK447">
        <v>148.69</v>
      </c>
      <c r="AL447">
        <v>441</v>
      </c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</row>
    <row r="448" spans="1:91" x14ac:dyDescent="0.25">
      <c r="A448" s="10" t="s">
        <v>392</v>
      </c>
      <c r="B448" s="10">
        <v>442</v>
      </c>
      <c r="C448" s="10" t="s">
        <v>1055</v>
      </c>
      <c r="D448" s="10" t="s">
        <v>634</v>
      </c>
      <c r="E448" s="10" t="s">
        <v>367</v>
      </c>
      <c r="F448" s="10">
        <v>1</v>
      </c>
      <c r="G448" s="10">
        <v>148.69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148.69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148.69</v>
      </c>
      <c r="AK448">
        <v>148.69</v>
      </c>
      <c r="AL448">
        <v>442</v>
      </c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</row>
    <row r="449" spans="1:91" x14ac:dyDescent="0.25">
      <c r="A449" s="10" t="s">
        <v>391</v>
      </c>
      <c r="B449" s="10">
        <v>443</v>
      </c>
      <c r="C449" s="10" t="s">
        <v>646</v>
      </c>
      <c r="D449" s="10" t="s">
        <v>647</v>
      </c>
      <c r="E449" s="10" t="s">
        <v>367</v>
      </c>
      <c r="F449" s="10">
        <v>1</v>
      </c>
      <c r="G449" s="10">
        <v>148.66999999999999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148.66999999999999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148.66999999999999</v>
      </c>
      <c r="AK449">
        <v>148.66999999999999</v>
      </c>
      <c r="AL449">
        <v>443</v>
      </c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</row>
    <row r="450" spans="1:91" x14ac:dyDescent="0.25">
      <c r="A450" s="10" t="s">
        <v>391</v>
      </c>
      <c r="B450" s="10">
        <v>444</v>
      </c>
      <c r="C450" s="10" t="s">
        <v>610</v>
      </c>
      <c r="D450" s="10" t="s">
        <v>625</v>
      </c>
      <c r="E450" s="10" t="s">
        <v>367</v>
      </c>
      <c r="F450" s="10">
        <v>1</v>
      </c>
      <c r="G450" s="10">
        <v>148.59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148.59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148.59</v>
      </c>
      <c r="AK450">
        <v>148.59</v>
      </c>
      <c r="AL450">
        <v>444</v>
      </c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</row>
    <row r="451" spans="1:91" x14ac:dyDescent="0.25">
      <c r="A451" s="10" t="s">
        <v>391</v>
      </c>
      <c r="B451" s="10">
        <v>445</v>
      </c>
      <c r="C451" s="10" t="s">
        <v>448</v>
      </c>
      <c r="D451" s="10" t="s">
        <v>449</v>
      </c>
      <c r="E451" s="10" t="s">
        <v>421</v>
      </c>
      <c r="F451" s="10">
        <v>1</v>
      </c>
      <c r="G451" s="10">
        <v>148.27000000000001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148.27000000000001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148.27000000000001</v>
      </c>
      <c r="AK451">
        <v>148.27000000000001</v>
      </c>
      <c r="AL451">
        <v>445</v>
      </c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</row>
    <row r="452" spans="1:91" x14ac:dyDescent="0.25">
      <c r="A452" s="10" t="s">
        <v>391</v>
      </c>
      <c r="B452" s="10">
        <v>446</v>
      </c>
      <c r="C452" s="10" t="s">
        <v>1058</v>
      </c>
      <c r="D452" s="10" t="s">
        <v>207</v>
      </c>
      <c r="E452" s="10" t="s">
        <v>370</v>
      </c>
      <c r="F452" s="10">
        <v>1</v>
      </c>
      <c r="G452" s="10">
        <v>148.13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148.13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148.13</v>
      </c>
      <c r="AK452">
        <v>148.13</v>
      </c>
      <c r="AL452">
        <v>446</v>
      </c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</row>
    <row r="453" spans="1:91" x14ac:dyDescent="0.25">
      <c r="A453" s="10" t="s">
        <v>391</v>
      </c>
      <c r="B453" s="10">
        <v>447</v>
      </c>
      <c r="C453" s="10" t="s">
        <v>502</v>
      </c>
      <c r="D453" s="10" t="s">
        <v>144</v>
      </c>
      <c r="E453" s="10" t="s">
        <v>361</v>
      </c>
      <c r="F453" s="10">
        <v>1</v>
      </c>
      <c r="G453" s="10">
        <v>147.96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147.96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147.96</v>
      </c>
      <c r="AK453">
        <v>147.96</v>
      </c>
      <c r="AL453">
        <v>447</v>
      </c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</row>
    <row r="454" spans="1:91" x14ac:dyDescent="0.25">
      <c r="A454" s="10" t="s">
        <v>391</v>
      </c>
      <c r="B454" s="10">
        <v>448</v>
      </c>
      <c r="C454" s="10" t="s">
        <v>1059</v>
      </c>
      <c r="D454" s="10" t="s">
        <v>1060</v>
      </c>
      <c r="E454" s="10" t="s">
        <v>367</v>
      </c>
      <c r="F454" s="10">
        <v>1</v>
      </c>
      <c r="G454" s="10">
        <v>147.5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147.5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147.5</v>
      </c>
      <c r="AK454">
        <v>147.5</v>
      </c>
      <c r="AL454">
        <v>448</v>
      </c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</row>
    <row r="455" spans="1:91" x14ac:dyDescent="0.25">
      <c r="A455" s="10" t="s">
        <v>711</v>
      </c>
      <c r="B455" s="10">
        <v>449</v>
      </c>
      <c r="C455" s="10" t="s">
        <v>956</v>
      </c>
      <c r="D455" s="10" t="s">
        <v>957</v>
      </c>
      <c r="E455" s="10" t="s">
        <v>958</v>
      </c>
      <c r="F455" s="10">
        <v>1</v>
      </c>
      <c r="G455" s="10">
        <v>147.28</v>
      </c>
      <c r="H455" s="10">
        <v>0</v>
      </c>
      <c r="I455" s="10">
        <v>147.28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147.28</v>
      </c>
      <c r="AK455">
        <v>147.28</v>
      </c>
      <c r="AL455">
        <v>449</v>
      </c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</row>
    <row r="456" spans="1:91" x14ac:dyDescent="0.25">
      <c r="A456" s="10" t="s">
        <v>391</v>
      </c>
      <c r="B456" s="10">
        <v>450</v>
      </c>
      <c r="C456" s="10" t="s">
        <v>1061</v>
      </c>
      <c r="D456" s="10" t="s">
        <v>76</v>
      </c>
      <c r="E456" s="10" t="s">
        <v>363</v>
      </c>
      <c r="F456" s="10">
        <v>1</v>
      </c>
      <c r="G456" s="10">
        <v>147.22999999999999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147.22999999999999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147.22999999999999</v>
      </c>
      <c r="AK456">
        <v>147.22999999999999</v>
      </c>
      <c r="AL456">
        <v>450</v>
      </c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</row>
    <row r="457" spans="1:91" x14ac:dyDescent="0.25">
      <c r="A457" s="10" t="s">
        <v>391</v>
      </c>
      <c r="B457" s="10">
        <v>451</v>
      </c>
      <c r="C457" s="10" t="s">
        <v>1062</v>
      </c>
      <c r="D457" s="10" t="s">
        <v>1063</v>
      </c>
      <c r="E457" s="10" t="s">
        <v>360</v>
      </c>
      <c r="F457" s="10">
        <v>1</v>
      </c>
      <c r="G457" s="10">
        <v>147.06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147.06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147.06</v>
      </c>
      <c r="AK457">
        <v>147.06</v>
      </c>
      <c r="AL457">
        <v>451</v>
      </c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</row>
    <row r="458" spans="1:91" x14ac:dyDescent="0.25">
      <c r="A458" s="10" t="s">
        <v>391</v>
      </c>
      <c r="B458" s="10">
        <v>452</v>
      </c>
      <c r="C458" s="10" t="s">
        <v>1064</v>
      </c>
      <c r="D458" s="10" t="s">
        <v>59</v>
      </c>
      <c r="E458" s="10" t="s">
        <v>363</v>
      </c>
      <c r="F458" s="10">
        <v>1</v>
      </c>
      <c r="G458" s="10">
        <v>147.03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147.03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147.03</v>
      </c>
      <c r="AK458">
        <v>147.03</v>
      </c>
      <c r="AL458">
        <v>452</v>
      </c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</row>
    <row r="459" spans="1:91" x14ac:dyDescent="0.25">
      <c r="A459" s="10" t="s">
        <v>391</v>
      </c>
      <c r="B459" s="10">
        <v>453</v>
      </c>
      <c r="C459" s="10" t="s">
        <v>953</v>
      </c>
      <c r="D459" s="10" t="s">
        <v>954</v>
      </c>
      <c r="E459" s="10" t="s">
        <v>955</v>
      </c>
      <c r="F459" s="10">
        <v>1</v>
      </c>
      <c r="G459" s="10">
        <v>146.80000000000001</v>
      </c>
      <c r="H459" s="10">
        <v>0</v>
      </c>
      <c r="I459" s="10">
        <v>0</v>
      </c>
      <c r="J459" s="10">
        <v>0</v>
      </c>
      <c r="K459" s="10">
        <v>146.80000000000001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146.80000000000001</v>
      </c>
      <c r="AK459">
        <v>146.80000000000001</v>
      </c>
      <c r="AL459">
        <v>453</v>
      </c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</row>
    <row r="460" spans="1:91" x14ac:dyDescent="0.25">
      <c r="A460" s="10" t="s">
        <v>391</v>
      </c>
      <c r="B460" s="10">
        <v>454</v>
      </c>
      <c r="C460" s="10" t="s">
        <v>704</v>
      </c>
      <c r="D460" s="10" t="s">
        <v>952</v>
      </c>
      <c r="E460" s="10" t="s">
        <v>367</v>
      </c>
      <c r="F460" s="10">
        <v>1</v>
      </c>
      <c r="G460" s="10">
        <v>146.72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146.72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146.72</v>
      </c>
      <c r="AK460">
        <v>146.72</v>
      </c>
      <c r="AL460">
        <v>454</v>
      </c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</row>
    <row r="461" spans="1:91" x14ac:dyDescent="0.25">
      <c r="A461" s="10" t="s">
        <v>391</v>
      </c>
      <c r="B461" s="10">
        <v>455</v>
      </c>
      <c r="C461" s="10" t="s">
        <v>1059</v>
      </c>
      <c r="D461" s="10" t="s">
        <v>1282</v>
      </c>
      <c r="E461" s="10" t="s">
        <v>367</v>
      </c>
      <c r="F461" s="10">
        <v>1</v>
      </c>
      <c r="G461" s="10">
        <v>146.63999999999999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146.63999999999999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146.63999999999999</v>
      </c>
      <c r="AK461">
        <v>146.63999999999999</v>
      </c>
      <c r="AL461">
        <v>455</v>
      </c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</row>
    <row r="462" spans="1:91" x14ac:dyDescent="0.25">
      <c r="A462" s="10" t="s">
        <v>391</v>
      </c>
      <c r="B462" s="10">
        <v>456</v>
      </c>
      <c r="C462" s="10" t="s">
        <v>1315</v>
      </c>
      <c r="D462" s="10" t="s">
        <v>1316</v>
      </c>
      <c r="E462" s="10" t="s">
        <v>383</v>
      </c>
      <c r="F462" s="10">
        <v>1</v>
      </c>
      <c r="G462" s="10">
        <v>146.52000000000001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146.52000000000001</v>
      </c>
      <c r="AH462" s="10">
        <v>0</v>
      </c>
      <c r="AI462" s="10">
        <v>0</v>
      </c>
      <c r="AJ462" s="10">
        <v>146.52000000000001</v>
      </c>
      <c r="AK462">
        <v>146.52000000000001</v>
      </c>
      <c r="AL462">
        <v>456</v>
      </c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</row>
    <row r="463" spans="1:91" x14ac:dyDescent="0.25">
      <c r="A463" s="10" t="s">
        <v>391</v>
      </c>
      <c r="B463" s="10">
        <v>457</v>
      </c>
      <c r="C463" s="10" t="s">
        <v>1065</v>
      </c>
      <c r="D463" s="10" t="s">
        <v>157</v>
      </c>
      <c r="E463" s="10" t="s">
        <v>417</v>
      </c>
      <c r="F463" s="10">
        <v>1</v>
      </c>
      <c r="G463" s="10">
        <v>146.49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146.49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146.49</v>
      </c>
      <c r="AK463">
        <v>146.49</v>
      </c>
      <c r="AL463">
        <v>457</v>
      </c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</row>
    <row r="464" spans="1:91" x14ac:dyDescent="0.25">
      <c r="A464" s="10" t="s">
        <v>391</v>
      </c>
      <c r="B464" s="10">
        <v>458</v>
      </c>
      <c r="C464" s="10" t="s">
        <v>305</v>
      </c>
      <c r="D464" s="10" t="s">
        <v>683</v>
      </c>
      <c r="E464" s="10" t="s">
        <v>359</v>
      </c>
      <c r="F464" s="10">
        <v>1</v>
      </c>
      <c r="G464" s="10">
        <v>146.19999999999999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146.19999999999999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146.19999999999999</v>
      </c>
      <c r="AK464">
        <v>146.19999999999999</v>
      </c>
      <c r="AL464">
        <v>458</v>
      </c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</row>
    <row r="465" spans="1:91" x14ac:dyDescent="0.25">
      <c r="A465" s="10" t="s">
        <v>391</v>
      </c>
      <c r="B465" s="10">
        <v>459</v>
      </c>
      <c r="C465" s="10" t="s">
        <v>1066</v>
      </c>
      <c r="D465" s="10" t="s">
        <v>1068</v>
      </c>
      <c r="E465" s="10" t="s">
        <v>367</v>
      </c>
      <c r="F465" s="10">
        <v>1</v>
      </c>
      <c r="G465" s="10">
        <v>145.78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145.78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145.78</v>
      </c>
      <c r="AK465">
        <v>145.78</v>
      </c>
      <c r="AL465">
        <v>459</v>
      </c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</row>
    <row r="466" spans="1:91" x14ac:dyDescent="0.25">
      <c r="A466" s="10" t="s">
        <v>391</v>
      </c>
      <c r="B466" s="10">
        <v>460</v>
      </c>
      <c r="C466" s="10" t="s">
        <v>644</v>
      </c>
      <c r="D466" s="10" t="s">
        <v>306</v>
      </c>
      <c r="E466" s="10" t="s">
        <v>357</v>
      </c>
      <c r="F466" s="10">
        <v>1</v>
      </c>
      <c r="G466" s="10">
        <v>145.56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145.56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145.56</v>
      </c>
      <c r="AK466">
        <v>145.56</v>
      </c>
      <c r="AL466">
        <v>460</v>
      </c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</row>
    <row r="467" spans="1:91" x14ac:dyDescent="0.25">
      <c r="A467" s="10" t="s">
        <v>391</v>
      </c>
      <c r="B467" s="10">
        <v>461</v>
      </c>
      <c r="C467" s="10" t="s">
        <v>243</v>
      </c>
      <c r="D467" s="10" t="s">
        <v>951</v>
      </c>
      <c r="E467" s="10" t="s">
        <v>368</v>
      </c>
      <c r="F467" s="10">
        <v>1</v>
      </c>
      <c r="G467" s="10">
        <v>145.55000000000001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145.55000000000001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145.55000000000001</v>
      </c>
      <c r="AK467">
        <v>145.55000000000001</v>
      </c>
      <c r="AL467">
        <v>461</v>
      </c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</row>
    <row r="468" spans="1:91" x14ac:dyDescent="0.25">
      <c r="A468" s="10" t="s">
        <v>391</v>
      </c>
      <c r="B468" s="10">
        <v>462</v>
      </c>
      <c r="C468" s="10" t="s">
        <v>949</v>
      </c>
      <c r="D468" s="10" t="s">
        <v>950</v>
      </c>
      <c r="E468" s="10" t="s">
        <v>367</v>
      </c>
      <c r="F468" s="10">
        <v>1</v>
      </c>
      <c r="G468" s="10">
        <v>145.54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145.54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145.54</v>
      </c>
      <c r="AK468">
        <v>145.54</v>
      </c>
      <c r="AL468">
        <v>462</v>
      </c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</row>
    <row r="469" spans="1:91" x14ac:dyDescent="0.25">
      <c r="A469" s="10" t="s">
        <v>391</v>
      </c>
      <c r="B469" s="10">
        <v>463</v>
      </c>
      <c r="C469" s="10" t="s">
        <v>1283</v>
      </c>
      <c r="D469" s="10" t="s">
        <v>1284</v>
      </c>
      <c r="E469" s="10" t="s">
        <v>450</v>
      </c>
      <c r="F469" s="10">
        <v>1</v>
      </c>
      <c r="G469" s="10">
        <v>145.05000000000001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145.05000000000001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145.05000000000001</v>
      </c>
      <c r="AK469">
        <v>145.05000000000001</v>
      </c>
      <c r="AL469">
        <v>463</v>
      </c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</row>
    <row r="470" spans="1:91" x14ac:dyDescent="0.25">
      <c r="A470" s="10" t="s">
        <v>391</v>
      </c>
      <c r="B470" s="10">
        <v>464</v>
      </c>
      <c r="C470" s="10" t="s">
        <v>347</v>
      </c>
      <c r="D470" s="10" t="s">
        <v>137</v>
      </c>
      <c r="E470" s="10" t="s">
        <v>380</v>
      </c>
      <c r="F470" s="10">
        <v>1</v>
      </c>
      <c r="G470" s="10">
        <v>144.83000000000001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144.83000000000001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144.83000000000001</v>
      </c>
      <c r="AK470">
        <v>144.83000000000001</v>
      </c>
      <c r="AL470">
        <v>464</v>
      </c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</row>
    <row r="471" spans="1:91" x14ac:dyDescent="0.25">
      <c r="A471" s="10" t="s">
        <v>391</v>
      </c>
      <c r="B471" s="10">
        <v>465</v>
      </c>
      <c r="C471" s="10" t="s">
        <v>946</v>
      </c>
      <c r="D471" s="10" t="s">
        <v>947</v>
      </c>
      <c r="E471" s="10" t="s">
        <v>948</v>
      </c>
      <c r="F471" s="10">
        <v>1</v>
      </c>
      <c r="G471" s="10">
        <v>144.78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144.78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144.78</v>
      </c>
      <c r="AK471">
        <v>144.78</v>
      </c>
      <c r="AL471">
        <v>465</v>
      </c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</row>
    <row r="472" spans="1:91" x14ac:dyDescent="0.25">
      <c r="A472" s="10" t="s">
        <v>391</v>
      </c>
      <c r="B472" s="10">
        <v>466</v>
      </c>
      <c r="C472" s="10" t="s">
        <v>1285</v>
      </c>
      <c r="D472" s="10" t="s">
        <v>1286</v>
      </c>
      <c r="E472" s="10" t="s">
        <v>368</v>
      </c>
      <c r="F472" s="10">
        <v>1</v>
      </c>
      <c r="G472" s="10">
        <v>144.78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144.78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144.78</v>
      </c>
      <c r="AK472">
        <v>144.78</v>
      </c>
      <c r="AL472">
        <v>466</v>
      </c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</row>
    <row r="473" spans="1:91" x14ac:dyDescent="0.25">
      <c r="A473" s="10" t="s">
        <v>391</v>
      </c>
      <c r="B473" s="10">
        <v>467</v>
      </c>
      <c r="C473" s="10" t="s">
        <v>944</v>
      </c>
      <c r="D473" s="10" t="s">
        <v>27</v>
      </c>
      <c r="E473" s="10" t="s">
        <v>945</v>
      </c>
      <c r="F473" s="10">
        <v>1</v>
      </c>
      <c r="G473" s="10">
        <v>144.72</v>
      </c>
      <c r="H473" s="10">
        <v>0</v>
      </c>
      <c r="I473" s="10">
        <v>0</v>
      </c>
      <c r="J473" s="10">
        <v>144.72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144.72</v>
      </c>
      <c r="AK473">
        <v>144.72</v>
      </c>
      <c r="AL473">
        <v>467</v>
      </c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</row>
    <row r="474" spans="1:91" x14ac:dyDescent="0.25">
      <c r="A474" s="10" t="s">
        <v>391</v>
      </c>
      <c r="B474" s="10">
        <v>468</v>
      </c>
      <c r="C474" s="10" t="s">
        <v>236</v>
      </c>
      <c r="D474" s="10" t="s">
        <v>942</v>
      </c>
      <c r="E474" s="10" t="s">
        <v>943</v>
      </c>
      <c r="F474" s="10">
        <v>1</v>
      </c>
      <c r="G474" s="10">
        <v>144.06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144.06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144.06</v>
      </c>
      <c r="AK474">
        <v>144.06</v>
      </c>
      <c r="AL474">
        <v>468</v>
      </c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</row>
    <row r="475" spans="1:91" x14ac:dyDescent="0.25">
      <c r="A475" s="10" t="s">
        <v>391</v>
      </c>
      <c r="B475" s="10">
        <v>469</v>
      </c>
      <c r="C475" s="10" t="s">
        <v>960</v>
      </c>
      <c r="D475" s="10" t="s">
        <v>17</v>
      </c>
      <c r="E475" s="10" t="s">
        <v>380</v>
      </c>
      <c r="F475" s="10">
        <v>1</v>
      </c>
      <c r="G475" s="10">
        <v>143.62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143.62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143.62</v>
      </c>
      <c r="AK475">
        <v>143.62</v>
      </c>
      <c r="AL475">
        <v>469</v>
      </c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</row>
    <row r="476" spans="1:91" x14ac:dyDescent="0.25">
      <c r="A476" s="10" t="s">
        <v>391</v>
      </c>
      <c r="B476" s="10">
        <v>470</v>
      </c>
      <c r="C476" s="10" t="s">
        <v>36</v>
      </c>
      <c r="D476" s="10" t="s">
        <v>25</v>
      </c>
      <c r="E476" s="10" t="s">
        <v>566</v>
      </c>
      <c r="F476" s="10">
        <v>1</v>
      </c>
      <c r="G476" s="10">
        <v>143.57</v>
      </c>
      <c r="H476" s="10">
        <v>0</v>
      </c>
      <c r="I476" s="10">
        <v>0</v>
      </c>
      <c r="J476" s="10">
        <v>143.57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143.57</v>
      </c>
      <c r="AK476">
        <v>143.57</v>
      </c>
      <c r="AL476">
        <v>470</v>
      </c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</row>
    <row r="477" spans="1:91" x14ac:dyDescent="0.25">
      <c r="A477" s="10" t="s">
        <v>392</v>
      </c>
      <c r="B477" s="10">
        <v>471</v>
      </c>
      <c r="C477" s="10" t="s">
        <v>978</v>
      </c>
      <c r="D477" s="10" t="s">
        <v>649</v>
      </c>
      <c r="E477" s="10" t="s">
        <v>367</v>
      </c>
      <c r="F477" s="10">
        <v>1</v>
      </c>
      <c r="G477" s="10">
        <v>143.38999999999999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143.38999999999999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143.38999999999999</v>
      </c>
      <c r="AK477">
        <v>143.38999999999999</v>
      </c>
      <c r="AL477">
        <v>471</v>
      </c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</row>
    <row r="478" spans="1:91" x14ac:dyDescent="0.25">
      <c r="A478" s="10" t="s">
        <v>391</v>
      </c>
      <c r="B478" s="10">
        <v>472</v>
      </c>
      <c r="C478" s="10" t="s">
        <v>37</v>
      </c>
      <c r="D478" s="10" t="s">
        <v>151</v>
      </c>
      <c r="E478" s="10" t="s">
        <v>372</v>
      </c>
      <c r="F478" s="10">
        <v>1</v>
      </c>
      <c r="G478" s="10">
        <v>142.88999999999999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142.88999999999999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142.88999999999999</v>
      </c>
      <c r="AK478">
        <v>142.88999999999999</v>
      </c>
      <c r="AL478">
        <v>472</v>
      </c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</row>
    <row r="479" spans="1:91" x14ac:dyDescent="0.25">
      <c r="A479" s="10" t="s">
        <v>391</v>
      </c>
      <c r="B479" s="10">
        <v>473</v>
      </c>
      <c r="C479" s="10" t="s">
        <v>287</v>
      </c>
      <c r="D479" s="10" t="s">
        <v>1069</v>
      </c>
      <c r="E479" s="10" t="s">
        <v>923</v>
      </c>
      <c r="F479" s="10">
        <v>1</v>
      </c>
      <c r="G479" s="10">
        <v>142.81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142.81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142.81</v>
      </c>
      <c r="AK479">
        <v>142.81</v>
      </c>
      <c r="AL479">
        <v>473</v>
      </c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</row>
    <row r="480" spans="1:91" x14ac:dyDescent="0.25">
      <c r="A480" s="10" t="s">
        <v>391</v>
      </c>
      <c r="B480" s="10">
        <v>474</v>
      </c>
      <c r="C480" s="10" t="s">
        <v>976</v>
      </c>
      <c r="D480" s="10" t="s">
        <v>977</v>
      </c>
      <c r="E480" s="10" t="s">
        <v>362</v>
      </c>
      <c r="F480" s="10">
        <v>1</v>
      </c>
      <c r="G480" s="10">
        <v>142.78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142.78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142.78</v>
      </c>
      <c r="AK480">
        <v>142.78</v>
      </c>
      <c r="AL480">
        <v>474</v>
      </c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</row>
    <row r="481" spans="1:91" x14ac:dyDescent="0.25">
      <c r="A481" s="10" t="s">
        <v>391</v>
      </c>
      <c r="B481" s="10">
        <v>475</v>
      </c>
      <c r="C481" s="10" t="s">
        <v>917</v>
      </c>
      <c r="D481" s="10" t="s">
        <v>975</v>
      </c>
      <c r="E481" s="10" t="s">
        <v>367</v>
      </c>
      <c r="F481" s="10">
        <v>1</v>
      </c>
      <c r="G481" s="10">
        <v>142.69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142.69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142.69</v>
      </c>
      <c r="AK481">
        <v>142.69</v>
      </c>
      <c r="AL481">
        <v>475</v>
      </c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</row>
    <row r="482" spans="1:91" x14ac:dyDescent="0.25">
      <c r="A482" s="10" t="s">
        <v>391</v>
      </c>
      <c r="B482" s="10">
        <v>476</v>
      </c>
      <c r="C482" s="10" t="s">
        <v>1070</v>
      </c>
      <c r="D482" s="10" t="s">
        <v>207</v>
      </c>
      <c r="E482" s="10" t="s">
        <v>379</v>
      </c>
      <c r="F482" s="10">
        <v>1</v>
      </c>
      <c r="G482" s="10">
        <v>142.28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142.28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142.28</v>
      </c>
      <c r="AK482">
        <v>142.28</v>
      </c>
      <c r="AL482">
        <v>476</v>
      </c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</row>
    <row r="483" spans="1:91" x14ac:dyDescent="0.25">
      <c r="A483" s="10" t="s">
        <v>391</v>
      </c>
      <c r="B483" s="10">
        <v>477</v>
      </c>
      <c r="C483" s="10" t="s">
        <v>973</v>
      </c>
      <c r="D483" s="10" t="s">
        <v>974</v>
      </c>
      <c r="E483" s="10" t="s">
        <v>367</v>
      </c>
      <c r="F483" s="10">
        <v>1</v>
      </c>
      <c r="G483" s="10">
        <v>142.27000000000001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142.27000000000001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142.27000000000001</v>
      </c>
      <c r="AK483">
        <v>142.27000000000001</v>
      </c>
      <c r="AL483">
        <v>477</v>
      </c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</row>
    <row r="484" spans="1:91" x14ac:dyDescent="0.25">
      <c r="A484" s="10" t="s">
        <v>391</v>
      </c>
      <c r="B484" s="10">
        <v>478</v>
      </c>
      <c r="C484" s="10" t="s">
        <v>662</v>
      </c>
      <c r="D484" s="10" t="s">
        <v>505</v>
      </c>
      <c r="E484" s="10" t="s">
        <v>367</v>
      </c>
      <c r="F484" s="10">
        <v>1</v>
      </c>
      <c r="G484" s="10">
        <v>141.52000000000001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141.52000000000001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141.52000000000001</v>
      </c>
      <c r="AK484">
        <v>141.52000000000001</v>
      </c>
      <c r="AL484">
        <v>478</v>
      </c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</row>
    <row r="485" spans="1:91" x14ac:dyDescent="0.25">
      <c r="A485" s="10" t="s">
        <v>391</v>
      </c>
      <c r="B485" s="10">
        <v>479</v>
      </c>
      <c r="C485" s="10" t="s">
        <v>1071</v>
      </c>
      <c r="D485" s="10" t="s">
        <v>64</v>
      </c>
      <c r="E485" s="10" t="s">
        <v>363</v>
      </c>
      <c r="F485" s="10">
        <v>1</v>
      </c>
      <c r="G485" s="10">
        <v>140.85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140.85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140.85</v>
      </c>
      <c r="AK485">
        <v>140.85</v>
      </c>
      <c r="AL485">
        <v>479</v>
      </c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</row>
    <row r="486" spans="1:91" x14ac:dyDescent="0.25">
      <c r="A486" s="10" t="s">
        <v>391</v>
      </c>
      <c r="B486" s="10">
        <v>480</v>
      </c>
      <c r="C486" s="10" t="s">
        <v>968</v>
      </c>
      <c r="D486" s="10" t="s">
        <v>77</v>
      </c>
      <c r="E486" s="10" t="s">
        <v>969</v>
      </c>
      <c r="F486" s="10">
        <v>1</v>
      </c>
      <c r="G486" s="10">
        <v>139.4</v>
      </c>
      <c r="H486" s="10">
        <v>0</v>
      </c>
      <c r="I486" s="10">
        <v>139.4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139.4</v>
      </c>
      <c r="AK486">
        <v>139.4</v>
      </c>
      <c r="AL486">
        <v>480</v>
      </c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</row>
    <row r="487" spans="1:91" x14ac:dyDescent="0.25">
      <c r="A487" s="10" t="s">
        <v>391</v>
      </c>
      <c r="B487" s="10">
        <v>481</v>
      </c>
      <c r="C487" s="10" t="s">
        <v>156</v>
      </c>
      <c r="D487" s="10" t="s">
        <v>153</v>
      </c>
      <c r="E487" s="10" t="s">
        <v>357</v>
      </c>
      <c r="F487" s="10">
        <v>1</v>
      </c>
      <c r="G487" s="10">
        <v>139.34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139.34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139.34</v>
      </c>
      <c r="AK487">
        <v>139.34</v>
      </c>
      <c r="AL487">
        <v>481</v>
      </c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</row>
    <row r="488" spans="1:91" x14ac:dyDescent="0.25">
      <c r="A488" s="10" t="s">
        <v>392</v>
      </c>
      <c r="B488" s="10">
        <v>482</v>
      </c>
      <c r="C488" s="10" t="s">
        <v>966</v>
      </c>
      <c r="D488" s="10" t="s">
        <v>967</v>
      </c>
      <c r="E488" s="10" t="s">
        <v>373</v>
      </c>
      <c r="F488" s="10">
        <v>1</v>
      </c>
      <c r="G488" s="10">
        <v>138.97999999999999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138.97999999999999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138.97999999999999</v>
      </c>
      <c r="AK488">
        <v>138.97999999999999</v>
      </c>
      <c r="AL488">
        <v>482</v>
      </c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</row>
    <row r="489" spans="1:91" x14ac:dyDescent="0.25">
      <c r="A489" s="10" t="s">
        <v>392</v>
      </c>
      <c r="B489" s="10">
        <v>483</v>
      </c>
      <c r="C489" s="10" t="s">
        <v>701</v>
      </c>
      <c r="D489" s="10" t="s">
        <v>965</v>
      </c>
      <c r="E489" s="10" t="s">
        <v>382</v>
      </c>
      <c r="F489" s="10">
        <v>1</v>
      </c>
      <c r="G489" s="10">
        <v>138.87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138.87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138.87</v>
      </c>
      <c r="AK489">
        <v>138.87</v>
      </c>
      <c r="AL489">
        <v>483</v>
      </c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</row>
    <row r="490" spans="1:91" x14ac:dyDescent="0.25">
      <c r="A490" s="10" t="s">
        <v>392</v>
      </c>
      <c r="B490" s="10">
        <v>484</v>
      </c>
      <c r="C490" s="10" t="s">
        <v>448</v>
      </c>
      <c r="D490" s="10" t="s">
        <v>220</v>
      </c>
      <c r="E490" s="10" t="s">
        <v>421</v>
      </c>
      <c r="F490" s="10">
        <v>1</v>
      </c>
      <c r="G490" s="10">
        <v>138.65</v>
      </c>
      <c r="H490" s="10">
        <v>138.65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138.65</v>
      </c>
      <c r="AK490">
        <v>138.65</v>
      </c>
      <c r="AL490">
        <v>484</v>
      </c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</row>
    <row r="491" spans="1:91" x14ac:dyDescent="0.25">
      <c r="A491" s="10" t="s">
        <v>391</v>
      </c>
      <c r="B491" s="10">
        <v>485</v>
      </c>
      <c r="C491" s="10" t="s">
        <v>963</v>
      </c>
      <c r="D491" s="10" t="s">
        <v>964</v>
      </c>
      <c r="E491" s="10" t="s">
        <v>380</v>
      </c>
      <c r="F491" s="10">
        <v>1</v>
      </c>
      <c r="G491" s="10">
        <v>138.59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138.59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138.59</v>
      </c>
      <c r="AK491">
        <v>138.59</v>
      </c>
      <c r="AL491">
        <v>485</v>
      </c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</row>
    <row r="492" spans="1:91" x14ac:dyDescent="0.25">
      <c r="A492" s="10" t="s">
        <v>391</v>
      </c>
      <c r="B492" s="10">
        <v>486</v>
      </c>
      <c r="C492" s="10" t="s">
        <v>472</v>
      </c>
      <c r="D492" s="10" t="s">
        <v>114</v>
      </c>
      <c r="E492" s="10" t="s">
        <v>1287</v>
      </c>
      <c r="F492" s="10">
        <v>1</v>
      </c>
      <c r="G492" s="10">
        <v>137.46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137.46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137.46</v>
      </c>
      <c r="AK492">
        <v>137.46</v>
      </c>
      <c r="AL492">
        <v>486</v>
      </c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</row>
    <row r="493" spans="1:91" x14ac:dyDescent="0.25">
      <c r="A493" s="10" t="s">
        <v>391</v>
      </c>
      <c r="B493" s="10">
        <v>487</v>
      </c>
      <c r="C493" s="10" t="s">
        <v>26</v>
      </c>
      <c r="D493" s="10" t="s">
        <v>1072</v>
      </c>
      <c r="E493" s="10" t="s">
        <v>369</v>
      </c>
      <c r="F493" s="10">
        <v>1</v>
      </c>
      <c r="G493" s="10">
        <v>137.31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137.31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137.31</v>
      </c>
      <c r="AK493">
        <v>137.31</v>
      </c>
      <c r="AL493">
        <v>487</v>
      </c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</row>
    <row r="494" spans="1:91" x14ac:dyDescent="0.25">
      <c r="A494" s="10" t="s">
        <v>391</v>
      </c>
      <c r="B494" s="10">
        <v>488</v>
      </c>
      <c r="C494" s="10" t="s">
        <v>1073</v>
      </c>
      <c r="D494" s="10" t="s">
        <v>1074</v>
      </c>
      <c r="E494" s="10" t="s">
        <v>450</v>
      </c>
      <c r="F494" s="10">
        <v>1</v>
      </c>
      <c r="G494" s="10">
        <v>136.69999999999999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136.69999999999999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136.69999999999999</v>
      </c>
      <c r="AK494">
        <v>136.69999999999999</v>
      </c>
      <c r="AL494">
        <v>488</v>
      </c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</row>
    <row r="495" spans="1:91" x14ac:dyDescent="0.25">
      <c r="A495" s="10" t="s">
        <v>391</v>
      </c>
      <c r="B495" s="10">
        <v>489</v>
      </c>
      <c r="C495" s="10" t="s">
        <v>961</v>
      </c>
      <c r="D495" s="10" t="s">
        <v>962</v>
      </c>
      <c r="E495" s="10" t="s">
        <v>364</v>
      </c>
      <c r="F495" s="10">
        <v>1</v>
      </c>
      <c r="G495" s="10">
        <v>136.66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136.66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136.66</v>
      </c>
      <c r="AK495">
        <v>136.66</v>
      </c>
      <c r="AL495">
        <v>489</v>
      </c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</row>
    <row r="496" spans="1:91" x14ac:dyDescent="0.25">
      <c r="A496" s="10" t="s">
        <v>391</v>
      </c>
      <c r="B496" s="10">
        <v>491</v>
      </c>
      <c r="C496" s="10" t="s">
        <v>1075</v>
      </c>
      <c r="D496" s="10" t="s">
        <v>1076</v>
      </c>
      <c r="E496" s="10" t="s">
        <v>450</v>
      </c>
      <c r="F496" s="10">
        <v>1</v>
      </c>
      <c r="G496" s="10">
        <v>136.37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136.37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136.37</v>
      </c>
      <c r="AK496">
        <v>136.37</v>
      </c>
      <c r="AL496">
        <v>491</v>
      </c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</row>
    <row r="497" spans="1:91" x14ac:dyDescent="0.25">
      <c r="A497" s="10" t="s">
        <v>391</v>
      </c>
      <c r="B497" s="10">
        <v>490</v>
      </c>
      <c r="C497" s="10" t="s">
        <v>335</v>
      </c>
      <c r="D497" s="10" t="s">
        <v>99</v>
      </c>
      <c r="E497" s="10" t="s">
        <v>367</v>
      </c>
      <c r="F497" s="10">
        <v>1</v>
      </c>
      <c r="G497" s="10">
        <v>136.37</v>
      </c>
      <c r="H497" s="10">
        <v>0</v>
      </c>
      <c r="I497" s="10">
        <v>0</v>
      </c>
      <c r="J497" s="10">
        <v>0</v>
      </c>
      <c r="K497" s="10">
        <v>136.37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136.37</v>
      </c>
      <c r="AK497">
        <v>136.37</v>
      </c>
      <c r="AL497">
        <v>490</v>
      </c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</row>
    <row r="498" spans="1:91" x14ac:dyDescent="0.25">
      <c r="A498" s="10" t="s">
        <v>391</v>
      </c>
      <c r="B498" s="10">
        <v>492</v>
      </c>
      <c r="C498" s="10" t="s">
        <v>761</v>
      </c>
      <c r="D498" s="10" t="s">
        <v>212</v>
      </c>
      <c r="E498" s="10" t="s">
        <v>417</v>
      </c>
      <c r="F498" s="10">
        <v>1</v>
      </c>
      <c r="G498" s="10">
        <v>136.28</v>
      </c>
      <c r="H498" s="10">
        <v>0</v>
      </c>
      <c r="I498" s="10">
        <v>0</v>
      </c>
      <c r="J498" s="10">
        <v>136.28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136.28</v>
      </c>
      <c r="AK498">
        <v>136.28</v>
      </c>
      <c r="AL498">
        <v>492</v>
      </c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</row>
    <row r="499" spans="1:91" x14ac:dyDescent="0.25">
      <c r="A499" s="10" t="s">
        <v>391</v>
      </c>
      <c r="B499" s="10">
        <v>493</v>
      </c>
      <c r="C499" s="10" t="s">
        <v>1077</v>
      </c>
      <c r="D499" s="10" t="s">
        <v>208</v>
      </c>
      <c r="E499" s="10" t="s">
        <v>367</v>
      </c>
      <c r="F499" s="10">
        <v>1</v>
      </c>
      <c r="G499" s="10">
        <v>136.16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136.16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136.16</v>
      </c>
      <c r="AK499">
        <v>136.16</v>
      </c>
      <c r="AL499">
        <v>493</v>
      </c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</row>
    <row r="500" spans="1:91" x14ac:dyDescent="0.25">
      <c r="A500" s="10" t="s">
        <v>391</v>
      </c>
      <c r="B500" s="10">
        <v>495</v>
      </c>
      <c r="C500" s="10" t="s">
        <v>762</v>
      </c>
      <c r="D500" s="10" t="s">
        <v>763</v>
      </c>
      <c r="E500" s="10" t="s">
        <v>367</v>
      </c>
      <c r="F500" s="10">
        <v>1</v>
      </c>
      <c r="G500" s="10">
        <v>136.06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136.06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136.06</v>
      </c>
      <c r="AK500">
        <v>136.06</v>
      </c>
      <c r="AL500">
        <v>495</v>
      </c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</row>
    <row r="501" spans="1:91" x14ac:dyDescent="0.25">
      <c r="A501" s="10" t="s">
        <v>391</v>
      </c>
      <c r="B501" s="10">
        <v>494</v>
      </c>
      <c r="C501" s="10" t="s">
        <v>1078</v>
      </c>
      <c r="D501" s="10" t="s">
        <v>1079</v>
      </c>
      <c r="E501" s="10" t="s">
        <v>367</v>
      </c>
      <c r="F501" s="10">
        <v>1</v>
      </c>
      <c r="G501" s="10">
        <v>136.06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136.06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136.06</v>
      </c>
      <c r="AK501">
        <v>136.06</v>
      </c>
      <c r="AL501">
        <v>494</v>
      </c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</row>
    <row r="502" spans="1:91" x14ac:dyDescent="0.25">
      <c r="A502" s="10" t="s">
        <v>392</v>
      </c>
      <c r="B502" s="10">
        <v>496</v>
      </c>
      <c r="C502" s="10" t="s">
        <v>1080</v>
      </c>
      <c r="D502" s="10" t="s">
        <v>1081</v>
      </c>
      <c r="E502" s="10" t="s">
        <v>363</v>
      </c>
      <c r="F502" s="10">
        <v>1</v>
      </c>
      <c r="G502" s="10">
        <v>136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136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136</v>
      </c>
      <c r="AK502">
        <v>136</v>
      </c>
      <c r="AL502">
        <v>496</v>
      </c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</row>
    <row r="503" spans="1:91" x14ac:dyDescent="0.25">
      <c r="A503" s="10" t="s">
        <v>392</v>
      </c>
      <c r="B503" s="10">
        <v>497</v>
      </c>
      <c r="C503" s="10" t="s">
        <v>1082</v>
      </c>
      <c r="D503" s="10" t="s">
        <v>40</v>
      </c>
      <c r="E503" s="10" t="s">
        <v>373</v>
      </c>
      <c r="F503" s="10">
        <v>1</v>
      </c>
      <c r="G503" s="10">
        <v>135.78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135.78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135.78</v>
      </c>
      <c r="AK503">
        <v>135.78</v>
      </c>
      <c r="AL503">
        <v>497</v>
      </c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</row>
    <row r="504" spans="1:91" x14ac:dyDescent="0.25">
      <c r="A504" s="10" t="s">
        <v>391</v>
      </c>
      <c r="B504" s="10">
        <v>498</v>
      </c>
      <c r="C504" s="10" t="s">
        <v>328</v>
      </c>
      <c r="D504" s="10" t="s">
        <v>280</v>
      </c>
      <c r="E504" s="10" t="s">
        <v>370</v>
      </c>
      <c r="F504" s="10">
        <v>1</v>
      </c>
      <c r="G504" s="10">
        <v>135.44</v>
      </c>
      <c r="H504" s="10">
        <v>0</v>
      </c>
      <c r="I504" s="10">
        <v>135.44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135.44</v>
      </c>
      <c r="AK504">
        <v>135.44</v>
      </c>
      <c r="AL504">
        <v>498</v>
      </c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</row>
    <row r="505" spans="1:91" x14ac:dyDescent="0.25">
      <c r="A505" s="10" t="s">
        <v>391</v>
      </c>
      <c r="B505" s="10">
        <v>499</v>
      </c>
      <c r="C505" s="10" t="s">
        <v>641</v>
      </c>
      <c r="D505" s="10" t="s">
        <v>144</v>
      </c>
      <c r="E505" s="10" t="s">
        <v>380</v>
      </c>
      <c r="F505" s="10">
        <v>1</v>
      </c>
      <c r="G505" s="10">
        <v>135.44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135.44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135.44</v>
      </c>
      <c r="AK505">
        <v>135.44</v>
      </c>
      <c r="AL505">
        <v>499</v>
      </c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</row>
    <row r="506" spans="1:91" x14ac:dyDescent="0.25">
      <c r="A506" s="10" t="s">
        <v>391</v>
      </c>
      <c r="B506" s="10">
        <v>500</v>
      </c>
      <c r="C506" s="10" t="s">
        <v>1317</v>
      </c>
      <c r="D506" s="10" t="s">
        <v>43</v>
      </c>
      <c r="E506" s="10" t="s">
        <v>363</v>
      </c>
      <c r="F506" s="10">
        <v>1</v>
      </c>
      <c r="G506" s="10">
        <v>135.43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135.43</v>
      </c>
      <c r="AH506" s="10">
        <v>0</v>
      </c>
      <c r="AI506" s="10">
        <v>0</v>
      </c>
      <c r="AJ506" s="10">
        <v>135.43</v>
      </c>
      <c r="AK506">
        <v>135.43</v>
      </c>
      <c r="AL506">
        <v>500</v>
      </c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</row>
    <row r="507" spans="1:91" x14ac:dyDescent="0.25">
      <c r="A507" s="10" t="s">
        <v>391</v>
      </c>
      <c r="B507" s="10">
        <v>501</v>
      </c>
      <c r="C507" s="10" t="s">
        <v>1083</v>
      </c>
      <c r="D507" s="10" t="s">
        <v>1084</v>
      </c>
      <c r="E507" s="10" t="s">
        <v>367</v>
      </c>
      <c r="F507" s="10">
        <v>1</v>
      </c>
      <c r="G507" s="10">
        <v>135.36000000000001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135.36000000000001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135.36000000000001</v>
      </c>
      <c r="AK507">
        <v>135.36000000000001</v>
      </c>
      <c r="AL507">
        <v>501</v>
      </c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</row>
    <row r="508" spans="1:91" x14ac:dyDescent="0.25">
      <c r="A508" s="10" t="s">
        <v>391</v>
      </c>
      <c r="B508" s="10">
        <v>502</v>
      </c>
      <c r="C508" s="10" t="s">
        <v>89</v>
      </c>
      <c r="D508" s="10" t="s">
        <v>764</v>
      </c>
      <c r="F508" s="10">
        <v>1</v>
      </c>
      <c r="G508" s="10">
        <v>135.33000000000001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135.33000000000001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135.33000000000001</v>
      </c>
      <c r="AK508">
        <v>135.33000000000001</v>
      </c>
      <c r="AL508">
        <v>502</v>
      </c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</row>
    <row r="509" spans="1:91" x14ac:dyDescent="0.25">
      <c r="A509" s="10" t="s">
        <v>391</v>
      </c>
      <c r="B509" s="10">
        <v>503</v>
      </c>
      <c r="C509" s="10" t="s">
        <v>653</v>
      </c>
      <c r="D509" s="10" t="s">
        <v>765</v>
      </c>
      <c r="E509" s="10" t="s">
        <v>362</v>
      </c>
      <c r="F509" s="10">
        <v>1</v>
      </c>
      <c r="G509" s="10">
        <v>135.03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135.03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135.03</v>
      </c>
      <c r="AK509">
        <v>135.03</v>
      </c>
      <c r="AL509">
        <v>503</v>
      </c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</row>
    <row r="510" spans="1:91" x14ac:dyDescent="0.25">
      <c r="A510" s="10" t="s">
        <v>391</v>
      </c>
      <c r="B510" s="10">
        <v>504</v>
      </c>
      <c r="C510" s="10" t="s">
        <v>343</v>
      </c>
      <c r="D510" s="10" t="s">
        <v>306</v>
      </c>
      <c r="E510" s="10" t="s">
        <v>376</v>
      </c>
      <c r="F510" s="10">
        <v>1</v>
      </c>
      <c r="G510" s="10">
        <v>135.02000000000001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135.02000000000001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135.02000000000001</v>
      </c>
      <c r="AK510">
        <v>135.02000000000001</v>
      </c>
      <c r="AL510">
        <v>504</v>
      </c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</row>
    <row r="511" spans="1:91" x14ac:dyDescent="0.25">
      <c r="A511" s="10" t="s">
        <v>391</v>
      </c>
      <c r="B511" s="10">
        <v>505</v>
      </c>
      <c r="C511" s="10" t="s">
        <v>678</v>
      </c>
      <c r="D511" s="10" t="s">
        <v>679</v>
      </c>
      <c r="E511" s="10" t="s">
        <v>363</v>
      </c>
      <c r="F511" s="10">
        <v>1</v>
      </c>
      <c r="G511" s="10">
        <v>134.9</v>
      </c>
      <c r="H511" s="10">
        <v>0</v>
      </c>
      <c r="I511" s="10">
        <v>0</v>
      </c>
      <c r="J511" s="10">
        <v>0</v>
      </c>
      <c r="K511" s="10">
        <v>134.9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134.9</v>
      </c>
      <c r="AK511">
        <v>134.9</v>
      </c>
      <c r="AL511">
        <v>505</v>
      </c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</row>
    <row r="512" spans="1:91" x14ac:dyDescent="0.25">
      <c r="A512" s="10" t="s">
        <v>391</v>
      </c>
      <c r="B512" s="10">
        <v>506</v>
      </c>
      <c r="C512" s="10" t="s">
        <v>766</v>
      </c>
      <c r="D512" s="10" t="s">
        <v>767</v>
      </c>
      <c r="E512" s="10" t="s">
        <v>367</v>
      </c>
      <c r="F512" s="10">
        <v>1</v>
      </c>
      <c r="G512" s="10">
        <v>134.4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134.4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134.4</v>
      </c>
      <c r="AK512">
        <v>134.4</v>
      </c>
      <c r="AL512">
        <v>506</v>
      </c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</row>
    <row r="513" spans="1:91" x14ac:dyDescent="0.25">
      <c r="A513" s="10" t="s">
        <v>391</v>
      </c>
      <c r="B513" s="10">
        <v>507</v>
      </c>
      <c r="C513" s="10" t="s">
        <v>461</v>
      </c>
      <c r="D513" s="10" t="s">
        <v>54</v>
      </c>
      <c r="E513" s="10" t="s">
        <v>362</v>
      </c>
      <c r="F513" s="10">
        <v>1</v>
      </c>
      <c r="G513" s="10">
        <v>134.28</v>
      </c>
      <c r="H513" s="10">
        <v>134.28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134.28</v>
      </c>
      <c r="AK513">
        <v>134.28</v>
      </c>
      <c r="AL513">
        <v>507</v>
      </c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</row>
    <row r="514" spans="1:91" x14ac:dyDescent="0.25">
      <c r="A514" s="10" t="s">
        <v>391</v>
      </c>
      <c r="B514" s="10">
        <v>508</v>
      </c>
      <c r="C514" s="10" t="s">
        <v>768</v>
      </c>
      <c r="D514" s="10" t="s">
        <v>769</v>
      </c>
      <c r="E514" s="10" t="s">
        <v>770</v>
      </c>
      <c r="F514" s="10">
        <v>1</v>
      </c>
      <c r="G514" s="10">
        <v>134.01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134.01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134.01</v>
      </c>
      <c r="AK514">
        <v>134.01</v>
      </c>
      <c r="AL514">
        <v>508</v>
      </c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</row>
    <row r="515" spans="1:91" x14ac:dyDescent="0.25">
      <c r="A515" s="10" t="s">
        <v>391</v>
      </c>
      <c r="B515" s="10">
        <v>509</v>
      </c>
      <c r="C515" s="10" t="s">
        <v>1085</v>
      </c>
      <c r="D515" s="10" t="s">
        <v>622</v>
      </c>
      <c r="E515" s="10" t="s">
        <v>363</v>
      </c>
      <c r="F515" s="10">
        <v>1</v>
      </c>
      <c r="G515" s="10">
        <v>133.86000000000001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133.86000000000001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133.86000000000001</v>
      </c>
      <c r="AK515">
        <v>133.86000000000001</v>
      </c>
      <c r="AL515">
        <v>509</v>
      </c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</row>
    <row r="516" spans="1:91" x14ac:dyDescent="0.25">
      <c r="A516" s="10" t="s">
        <v>391</v>
      </c>
      <c r="B516" s="10">
        <v>510</v>
      </c>
      <c r="C516" s="10" t="s">
        <v>1288</v>
      </c>
      <c r="D516" s="10" t="s">
        <v>61</v>
      </c>
      <c r="E516" s="10" t="s">
        <v>383</v>
      </c>
      <c r="F516" s="10">
        <v>1</v>
      </c>
      <c r="G516" s="10">
        <v>133.85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133.85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133.85</v>
      </c>
      <c r="AK516">
        <v>133.85</v>
      </c>
      <c r="AL516">
        <v>510</v>
      </c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</row>
    <row r="517" spans="1:91" x14ac:dyDescent="0.25">
      <c r="A517" s="10" t="s">
        <v>391</v>
      </c>
      <c r="B517" s="10">
        <v>511</v>
      </c>
      <c r="C517" s="10" t="s">
        <v>1086</v>
      </c>
      <c r="D517" s="10" t="s">
        <v>1087</v>
      </c>
      <c r="E517" s="10" t="s">
        <v>363</v>
      </c>
      <c r="F517" s="10">
        <v>1</v>
      </c>
      <c r="G517" s="10">
        <v>133.80000000000001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133.80000000000001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133.80000000000001</v>
      </c>
      <c r="AK517">
        <v>133.80000000000001</v>
      </c>
      <c r="AL517">
        <v>511</v>
      </c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</row>
    <row r="518" spans="1:91" x14ac:dyDescent="0.25">
      <c r="A518" s="10" t="s">
        <v>392</v>
      </c>
      <c r="B518" s="10">
        <v>512</v>
      </c>
      <c r="C518" s="10" t="s">
        <v>20</v>
      </c>
      <c r="D518" s="10" t="s">
        <v>1067</v>
      </c>
      <c r="E518" s="10" t="s">
        <v>359</v>
      </c>
      <c r="F518" s="10">
        <v>1</v>
      </c>
      <c r="G518" s="10">
        <v>133.76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133.76</v>
      </c>
      <c r="AF518" s="10">
        <v>0</v>
      </c>
      <c r="AG518" s="10">
        <v>0</v>
      </c>
      <c r="AH518" s="10">
        <v>0</v>
      </c>
      <c r="AI518" s="10">
        <v>0</v>
      </c>
      <c r="AJ518" s="10">
        <v>133.76</v>
      </c>
      <c r="AK518">
        <v>133.76</v>
      </c>
      <c r="AL518">
        <v>512</v>
      </c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</row>
    <row r="519" spans="1:91" x14ac:dyDescent="0.25">
      <c r="A519" s="10" t="s">
        <v>711</v>
      </c>
      <c r="B519" s="10">
        <v>513</v>
      </c>
      <c r="C519" s="10" t="s">
        <v>1088</v>
      </c>
      <c r="D519" s="10" t="s">
        <v>1089</v>
      </c>
      <c r="E519" s="10" t="s">
        <v>948</v>
      </c>
      <c r="F519" s="10">
        <v>1</v>
      </c>
      <c r="G519" s="10">
        <v>133.56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133.56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133.56</v>
      </c>
      <c r="AK519">
        <v>133.56</v>
      </c>
      <c r="AL519">
        <v>513</v>
      </c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</row>
    <row r="520" spans="1:91" x14ac:dyDescent="0.25">
      <c r="A520" s="10" t="s">
        <v>392</v>
      </c>
      <c r="B520" s="10">
        <v>514</v>
      </c>
      <c r="C520" s="10" t="s">
        <v>772</v>
      </c>
      <c r="D520" s="10" t="s">
        <v>119</v>
      </c>
      <c r="E520" s="10" t="s">
        <v>568</v>
      </c>
      <c r="F520" s="10">
        <v>1</v>
      </c>
      <c r="G520" s="10">
        <v>133.5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133.5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133.5</v>
      </c>
      <c r="AK520">
        <v>133.5</v>
      </c>
      <c r="AL520">
        <v>514</v>
      </c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</row>
    <row r="521" spans="1:91" x14ac:dyDescent="0.25">
      <c r="A521" s="10" t="s">
        <v>392</v>
      </c>
      <c r="B521" s="10">
        <v>515</v>
      </c>
      <c r="C521" s="10" t="s">
        <v>20</v>
      </c>
      <c r="D521" s="10" t="s">
        <v>525</v>
      </c>
      <c r="E521" s="10" t="s">
        <v>357</v>
      </c>
      <c r="F521" s="10">
        <v>1</v>
      </c>
      <c r="G521" s="10">
        <v>133.46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133.46</v>
      </c>
      <c r="AF521" s="10">
        <v>0</v>
      </c>
      <c r="AG521" s="10">
        <v>0</v>
      </c>
      <c r="AH521" s="10">
        <v>0</v>
      </c>
      <c r="AI521" s="10">
        <v>0</v>
      </c>
      <c r="AJ521" s="10">
        <v>133.46</v>
      </c>
      <c r="AK521">
        <v>133.46</v>
      </c>
      <c r="AL521">
        <v>515</v>
      </c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</row>
    <row r="522" spans="1:91" x14ac:dyDescent="0.25">
      <c r="A522" s="10" t="s">
        <v>391</v>
      </c>
      <c r="B522" s="10">
        <v>516</v>
      </c>
      <c r="C522" s="10" t="s">
        <v>1289</v>
      </c>
      <c r="D522" s="10" t="s">
        <v>76</v>
      </c>
      <c r="E522" s="10" t="s">
        <v>421</v>
      </c>
      <c r="F522" s="10">
        <v>1</v>
      </c>
      <c r="G522" s="10">
        <v>133.36000000000001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133.36000000000001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133.36000000000001</v>
      </c>
      <c r="AK522">
        <v>133.36000000000001</v>
      </c>
      <c r="AL522">
        <v>516</v>
      </c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</row>
    <row r="523" spans="1:91" x14ac:dyDescent="0.25">
      <c r="A523" s="10" t="s">
        <v>391</v>
      </c>
      <c r="B523" s="10">
        <v>517</v>
      </c>
      <c r="C523" s="10" t="s">
        <v>722</v>
      </c>
      <c r="D523" s="10" t="s">
        <v>773</v>
      </c>
      <c r="E523" s="10" t="s">
        <v>774</v>
      </c>
      <c r="F523" s="10">
        <v>1</v>
      </c>
      <c r="G523" s="10">
        <v>133.36000000000001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133.36000000000001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133.36000000000001</v>
      </c>
      <c r="AK523">
        <v>133.36000000000001</v>
      </c>
      <c r="AL523">
        <v>517</v>
      </c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</row>
    <row r="524" spans="1:91" x14ac:dyDescent="0.25">
      <c r="A524" s="10" t="s">
        <v>392</v>
      </c>
      <c r="B524" s="10">
        <v>518</v>
      </c>
      <c r="C524" s="10" t="s">
        <v>524</v>
      </c>
      <c r="D524" s="10" t="s">
        <v>525</v>
      </c>
      <c r="F524" s="10">
        <v>1</v>
      </c>
      <c r="G524" s="10">
        <v>133.21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133.21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133.21</v>
      </c>
      <c r="AK524">
        <v>133.21</v>
      </c>
      <c r="AL524">
        <v>518</v>
      </c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</row>
    <row r="525" spans="1:91" x14ac:dyDescent="0.25">
      <c r="A525" s="10" t="s">
        <v>392</v>
      </c>
      <c r="B525" s="10">
        <v>519</v>
      </c>
      <c r="C525" s="10" t="s">
        <v>1090</v>
      </c>
      <c r="D525" s="10" t="s">
        <v>197</v>
      </c>
      <c r="E525" s="10" t="s">
        <v>1091</v>
      </c>
      <c r="F525" s="10">
        <v>1</v>
      </c>
      <c r="G525" s="10">
        <v>133.13999999999999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133.13999999999999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133.13999999999999</v>
      </c>
      <c r="AK525">
        <v>133.13999999999999</v>
      </c>
      <c r="AL525">
        <v>519</v>
      </c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</row>
    <row r="526" spans="1:91" x14ac:dyDescent="0.25">
      <c r="A526" s="10" t="s">
        <v>391</v>
      </c>
      <c r="B526" s="10">
        <v>520</v>
      </c>
      <c r="C526" s="10" t="s">
        <v>1092</v>
      </c>
      <c r="D526" s="10" t="s">
        <v>166</v>
      </c>
      <c r="E526" s="10" t="s">
        <v>373</v>
      </c>
      <c r="F526" s="10">
        <v>1</v>
      </c>
      <c r="G526" s="10">
        <v>133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133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133</v>
      </c>
      <c r="AK526">
        <v>133</v>
      </c>
      <c r="AL526">
        <v>520</v>
      </c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</row>
    <row r="527" spans="1:91" x14ac:dyDescent="0.25">
      <c r="A527" s="10" t="s">
        <v>391</v>
      </c>
      <c r="B527" s="10">
        <v>521</v>
      </c>
      <c r="C527" s="10" t="s">
        <v>1093</v>
      </c>
      <c r="D527" s="10" t="s">
        <v>114</v>
      </c>
      <c r="E527" s="10" t="s">
        <v>360</v>
      </c>
      <c r="F527" s="10">
        <v>1</v>
      </c>
      <c r="G527" s="10">
        <v>132.87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132.87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132.87</v>
      </c>
      <c r="AK527">
        <v>132.87</v>
      </c>
      <c r="AL527">
        <v>521</v>
      </c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</row>
    <row r="528" spans="1:91" x14ac:dyDescent="0.25">
      <c r="A528" s="10" t="s">
        <v>391</v>
      </c>
      <c r="B528" s="10">
        <v>522</v>
      </c>
      <c r="C528" s="10" t="s">
        <v>1094</v>
      </c>
      <c r="D528" s="10" t="s">
        <v>79</v>
      </c>
      <c r="F528" s="10">
        <v>1</v>
      </c>
      <c r="G528" s="10">
        <v>132.84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132.84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132.84</v>
      </c>
      <c r="AK528">
        <v>132.84</v>
      </c>
      <c r="AL528">
        <v>522</v>
      </c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</row>
    <row r="529" spans="1:91" x14ac:dyDescent="0.25">
      <c r="A529" s="10" t="s">
        <v>391</v>
      </c>
      <c r="B529" s="10">
        <v>523</v>
      </c>
      <c r="C529" s="10" t="s">
        <v>1095</v>
      </c>
      <c r="D529" s="10" t="s">
        <v>1096</v>
      </c>
      <c r="E529" s="10" t="s">
        <v>368</v>
      </c>
      <c r="F529" s="10">
        <v>1</v>
      </c>
      <c r="G529" s="10">
        <v>132.76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132.76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132.76</v>
      </c>
      <c r="AK529">
        <v>132.76</v>
      </c>
      <c r="AL529">
        <v>523</v>
      </c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</row>
    <row r="530" spans="1:91" x14ac:dyDescent="0.25">
      <c r="A530" s="10" t="s">
        <v>391</v>
      </c>
      <c r="B530" s="10">
        <v>524</v>
      </c>
      <c r="C530" s="10" t="s">
        <v>1097</v>
      </c>
      <c r="D530" s="10" t="s">
        <v>763</v>
      </c>
      <c r="F530" s="10">
        <v>1</v>
      </c>
      <c r="G530" s="10">
        <v>132.74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132.74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132.74</v>
      </c>
      <c r="AK530">
        <v>132.74</v>
      </c>
      <c r="AL530">
        <v>524</v>
      </c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</row>
    <row r="531" spans="1:91" x14ac:dyDescent="0.25">
      <c r="A531" s="10" t="s">
        <v>391</v>
      </c>
      <c r="B531" s="10">
        <v>525</v>
      </c>
      <c r="C531" s="10" t="s">
        <v>626</v>
      </c>
      <c r="D531" s="10" t="s">
        <v>59</v>
      </c>
      <c r="E531" s="10" t="s">
        <v>362</v>
      </c>
      <c r="F531" s="10">
        <v>1</v>
      </c>
      <c r="G531" s="10">
        <v>132.55000000000001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132.55000000000001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132.55000000000001</v>
      </c>
      <c r="AK531">
        <v>132.55000000000001</v>
      </c>
      <c r="AL531">
        <v>525</v>
      </c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</row>
    <row r="532" spans="1:91" x14ac:dyDescent="0.25">
      <c r="A532" s="10" t="s">
        <v>392</v>
      </c>
      <c r="B532" s="10">
        <v>526</v>
      </c>
      <c r="C532" s="10" t="s">
        <v>18</v>
      </c>
      <c r="D532" s="10" t="s">
        <v>227</v>
      </c>
      <c r="E532" s="10" t="s">
        <v>377</v>
      </c>
      <c r="F532" s="10">
        <v>1</v>
      </c>
      <c r="G532" s="10">
        <v>132.44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132.44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132.44</v>
      </c>
      <c r="AK532">
        <v>132.44</v>
      </c>
      <c r="AL532">
        <v>526</v>
      </c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</row>
    <row r="533" spans="1:91" x14ac:dyDescent="0.25">
      <c r="A533" s="10" t="s">
        <v>391</v>
      </c>
      <c r="B533" s="10">
        <v>527</v>
      </c>
      <c r="C533" s="10" t="s">
        <v>1098</v>
      </c>
      <c r="D533" s="10" t="s">
        <v>205</v>
      </c>
      <c r="E533" s="10" t="s">
        <v>363</v>
      </c>
      <c r="F533" s="10">
        <v>1</v>
      </c>
      <c r="G533" s="10">
        <v>132.38999999999999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132.38999999999999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132.38999999999999</v>
      </c>
      <c r="AK533">
        <v>132.38999999999999</v>
      </c>
      <c r="AL533">
        <v>527</v>
      </c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</row>
    <row r="534" spans="1:91" x14ac:dyDescent="0.25">
      <c r="A534" s="10" t="s">
        <v>391</v>
      </c>
      <c r="B534" s="10">
        <v>529</v>
      </c>
      <c r="C534" s="10" t="s">
        <v>776</v>
      </c>
      <c r="D534" s="10" t="s">
        <v>777</v>
      </c>
      <c r="E534" s="10" t="s">
        <v>383</v>
      </c>
      <c r="F534" s="10">
        <v>1</v>
      </c>
      <c r="G534" s="10">
        <v>132.37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132.37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132.37</v>
      </c>
      <c r="AK534">
        <v>132.37</v>
      </c>
      <c r="AL534">
        <v>529</v>
      </c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</row>
    <row r="535" spans="1:91" x14ac:dyDescent="0.25">
      <c r="A535" s="10" t="s">
        <v>391</v>
      </c>
      <c r="B535" s="10">
        <v>528</v>
      </c>
      <c r="C535" s="10" t="s">
        <v>778</v>
      </c>
      <c r="D535" s="10" t="s">
        <v>779</v>
      </c>
      <c r="E535" s="10" t="s">
        <v>368</v>
      </c>
      <c r="F535" s="10">
        <v>1</v>
      </c>
      <c r="G535" s="10">
        <v>132.37</v>
      </c>
      <c r="H535" s="10">
        <v>0</v>
      </c>
      <c r="I535" s="10">
        <v>132.37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132.37</v>
      </c>
      <c r="AK535">
        <v>132.37</v>
      </c>
      <c r="AL535">
        <v>528</v>
      </c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</row>
    <row r="536" spans="1:91" x14ac:dyDescent="0.25">
      <c r="A536" s="10" t="s">
        <v>391</v>
      </c>
      <c r="B536" s="10">
        <v>530</v>
      </c>
      <c r="C536" s="10" t="s">
        <v>1062</v>
      </c>
      <c r="D536" s="10" t="s">
        <v>1100</v>
      </c>
      <c r="E536" s="10" t="s">
        <v>360</v>
      </c>
      <c r="F536" s="10">
        <v>1</v>
      </c>
      <c r="G536" s="10">
        <v>132.27000000000001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132.27000000000001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132.27000000000001</v>
      </c>
      <c r="AK536">
        <v>132.27000000000001</v>
      </c>
      <c r="AL536">
        <v>530</v>
      </c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</row>
    <row r="537" spans="1:91" x14ac:dyDescent="0.25">
      <c r="A537" s="10" t="s">
        <v>391</v>
      </c>
      <c r="B537" s="10">
        <v>531</v>
      </c>
      <c r="C537" s="10" t="s">
        <v>1099</v>
      </c>
      <c r="D537" s="10" t="s">
        <v>22</v>
      </c>
      <c r="E537" s="10" t="s">
        <v>363</v>
      </c>
      <c r="F537" s="10">
        <v>1</v>
      </c>
      <c r="G537" s="10">
        <v>132.22999999999999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132.22999999999999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132.22999999999999</v>
      </c>
      <c r="AK537">
        <v>132.22999999999999</v>
      </c>
      <c r="AL537">
        <v>531</v>
      </c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</row>
    <row r="538" spans="1:91" x14ac:dyDescent="0.25">
      <c r="A538" s="10" t="s">
        <v>391</v>
      </c>
      <c r="B538" s="10">
        <v>532</v>
      </c>
      <c r="C538" s="10" t="s">
        <v>347</v>
      </c>
      <c r="D538" s="10" t="s">
        <v>1101</v>
      </c>
      <c r="E538" s="10" t="s">
        <v>367</v>
      </c>
      <c r="F538" s="10">
        <v>1</v>
      </c>
      <c r="G538" s="10">
        <v>132.22999999999999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132.22999999999999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132.22999999999999</v>
      </c>
      <c r="AK538">
        <v>132.22999999999999</v>
      </c>
      <c r="AL538">
        <v>532</v>
      </c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</row>
    <row r="539" spans="1:91" x14ac:dyDescent="0.25">
      <c r="A539" s="10" t="s">
        <v>391</v>
      </c>
      <c r="B539" s="10">
        <v>533</v>
      </c>
      <c r="C539" s="10" t="s">
        <v>1102</v>
      </c>
      <c r="D539" s="10" t="s">
        <v>114</v>
      </c>
      <c r="F539" s="10">
        <v>1</v>
      </c>
      <c r="G539" s="10">
        <v>132.16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132.16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132.16</v>
      </c>
      <c r="AK539">
        <v>132.16</v>
      </c>
      <c r="AL539">
        <v>533</v>
      </c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</row>
    <row r="540" spans="1:91" x14ac:dyDescent="0.25">
      <c r="A540" s="10" t="s">
        <v>391</v>
      </c>
      <c r="B540" s="10">
        <v>534</v>
      </c>
      <c r="C540" s="10" t="s">
        <v>1290</v>
      </c>
      <c r="D540" s="10" t="s">
        <v>1291</v>
      </c>
      <c r="E540" s="10" t="s">
        <v>373</v>
      </c>
      <c r="F540" s="10">
        <v>1</v>
      </c>
      <c r="G540" s="10">
        <v>131.94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131.94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131.94</v>
      </c>
      <c r="AK540">
        <v>131.94</v>
      </c>
      <c r="AL540">
        <v>534</v>
      </c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</row>
    <row r="541" spans="1:91" x14ac:dyDescent="0.25">
      <c r="A541" s="10" t="s">
        <v>391</v>
      </c>
      <c r="B541" s="10">
        <v>535</v>
      </c>
      <c r="C541" s="10" t="s">
        <v>1318</v>
      </c>
      <c r="D541" s="10" t="s">
        <v>1319</v>
      </c>
      <c r="F541" s="10">
        <v>1</v>
      </c>
      <c r="G541" s="10">
        <v>131.76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131.76</v>
      </c>
      <c r="AH541" s="10">
        <v>0</v>
      </c>
      <c r="AI541" s="10">
        <v>0</v>
      </c>
      <c r="AJ541" s="10">
        <v>131.76</v>
      </c>
      <c r="AK541">
        <v>131.76</v>
      </c>
      <c r="AL541">
        <v>535</v>
      </c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</row>
    <row r="542" spans="1:91" x14ac:dyDescent="0.25">
      <c r="A542" s="10" t="s">
        <v>391</v>
      </c>
      <c r="B542" s="10">
        <v>537</v>
      </c>
      <c r="C542" s="10" t="s">
        <v>1061</v>
      </c>
      <c r="D542" s="10" t="s">
        <v>1103</v>
      </c>
      <c r="E542" s="10" t="s">
        <v>557</v>
      </c>
      <c r="F542" s="10">
        <v>1</v>
      </c>
      <c r="G542" s="10">
        <v>131.47999999999999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131.47999999999999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0</v>
      </c>
      <c r="AJ542" s="10">
        <v>131.47999999999999</v>
      </c>
      <c r="AK542">
        <v>131.47999999999999</v>
      </c>
      <c r="AL542">
        <v>537</v>
      </c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</row>
    <row r="543" spans="1:91" x14ac:dyDescent="0.25">
      <c r="A543" s="10" t="s">
        <v>391</v>
      </c>
      <c r="B543" s="10">
        <v>536</v>
      </c>
      <c r="C543" s="10" t="s">
        <v>780</v>
      </c>
      <c r="D543" s="10" t="s">
        <v>781</v>
      </c>
      <c r="E543" s="10" t="s">
        <v>367</v>
      </c>
      <c r="F543" s="10">
        <v>1</v>
      </c>
      <c r="G543" s="10">
        <v>131.47999999999999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131.47999999999999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131.47999999999999</v>
      </c>
      <c r="AK543">
        <v>131.47999999999999</v>
      </c>
      <c r="AL543">
        <v>536</v>
      </c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</row>
    <row r="544" spans="1:91" x14ac:dyDescent="0.25">
      <c r="A544" s="10" t="s">
        <v>391</v>
      </c>
      <c r="B544" s="10">
        <v>538</v>
      </c>
      <c r="C544" s="10" t="s">
        <v>1104</v>
      </c>
      <c r="D544" s="10" t="s">
        <v>1105</v>
      </c>
      <c r="E544" s="10" t="s">
        <v>948</v>
      </c>
      <c r="F544" s="10">
        <v>1</v>
      </c>
      <c r="G544" s="10">
        <v>131.47999999999999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131.47999999999999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  <c r="AI544" s="10">
        <v>0</v>
      </c>
      <c r="AJ544" s="10">
        <v>131.47999999999999</v>
      </c>
      <c r="AK544">
        <v>131.47999999999999</v>
      </c>
      <c r="AL544">
        <v>538</v>
      </c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</row>
    <row r="545" spans="1:91" x14ac:dyDescent="0.25">
      <c r="A545" s="10" t="s">
        <v>391</v>
      </c>
      <c r="B545" s="10">
        <v>539</v>
      </c>
      <c r="C545" s="10" t="s">
        <v>1086</v>
      </c>
      <c r="D545" s="10" t="s">
        <v>108</v>
      </c>
      <c r="E545" s="10" t="s">
        <v>363</v>
      </c>
      <c r="F545" s="10">
        <v>1</v>
      </c>
      <c r="G545" s="10">
        <v>131.47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131.47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131.47</v>
      </c>
      <c r="AK545">
        <v>131.47</v>
      </c>
      <c r="AL545">
        <v>539</v>
      </c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</row>
    <row r="546" spans="1:91" x14ac:dyDescent="0.25">
      <c r="A546" s="10" t="s">
        <v>391</v>
      </c>
      <c r="B546" s="10">
        <v>540</v>
      </c>
      <c r="C546" s="10" t="s">
        <v>1106</v>
      </c>
      <c r="D546" s="10" t="s">
        <v>1107</v>
      </c>
      <c r="E546" s="10" t="s">
        <v>375</v>
      </c>
      <c r="F546" s="10">
        <v>1</v>
      </c>
      <c r="G546" s="10">
        <v>131.32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131.32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  <c r="AI546" s="10">
        <v>0</v>
      </c>
      <c r="AJ546" s="10">
        <v>131.32</v>
      </c>
      <c r="AK546">
        <v>131.32</v>
      </c>
      <c r="AL546">
        <v>540</v>
      </c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</row>
    <row r="547" spans="1:91" x14ac:dyDescent="0.25">
      <c r="A547" s="10" t="s">
        <v>392</v>
      </c>
      <c r="B547" s="10">
        <v>541</v>
      </c>
      <c r="C547" s="10" t="s">
        <v>666</v>
      </c>
      <c r="D547" s="10" t="s">
        <v>536</v>
      </c>
      <c r="E547" s="10" t="s">
        <v>367</v>
      </c>
      <c r="F547" s="10">
        <v>1</v>
      </c>
      <c r="G547" s="10">
        <v>131.31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131.31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  <c r="AI547" s="10">
        <v>0</v>
      </c>
      <c r="AJ547" s="10">
        <v>131.31</v>
      </c>
      <c r="AK547">
        <v>131.31</v>
      </c>
      <c r="AL547">
        <v>541</v>
      </c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</row>
    <row r="548" spans="1:91" x14ac:dyDescent="0.25">
      <c r="A548" s="10" t="s">
        <v>391</v>
      </c>
      <c r="B548" s="10">
        <v>542</v>
      </c>
      <c r="C548" s="10" t="s">
        <v>468</v>
      </c>
      <c r="D548" s="10" t="s">
        <v>1108</v>
      </c>
      <c r="E548" s="10" t="s">
        <v>367</v>
      </c>
      <c r="F548" s="10">
        <v>1</v>
      </c>
      <c r="G548" s="10">
        <v>131.04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131.04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0</v>
      </c>
      <c r="AJ548" s="10">
        <v>131.04</v>
      </c>
      <c r="AK548">
        <v>131.04</v>
      </c>
      <c r="AL548">
        <v>542</v>
      </c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</row>
    <row r="549" spans="1:91" x14ac:dyDescent="0.25">
      <c r="A549" s="10" t="s">
        <v>392</v>
      </c>
      <c r="B549" s="10">
        <v>543</v>
      </c>
      <c r="C549" s="10" t="s">
        <v>1109</v>
      </c>
      <c r="D549" s="10" t="s">
        <v>1110</v>
      </c>
      <c r="E549" s="10" t="s">
        <v>367</v>
      </c>
      <c r="F549" s="10">
        <v>1</v>
      </c>
      <c r="G549" s="10">
        <v>131.01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131.01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131.01</v>
      </c>
      <c r="AK549">
        <v>131.01</v>
      </c>
      <c r="AL549">
        <v>543</v>
      </c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</row>
    <row r="550" spans="1:91" x14ac:dyDescent="0.25">
      <c r="A550" s="10" t="s">
        <v>711</v>
      </c>
      <c r="B550" s="10">
        <v>544</v>
      </c>
      <c r="C550" s="10" t="s">
        <v>917</v>
      </c>
      <c r="D550" s="10" t="s">
        <v>1111</v>
      </c>
      <c r="E550" s="10" t="s">
        <v>367</v>
      </c>
      <c r="F550" s="10">
        <v>1</v>
      </c>
      <c r="G550" s="10">
        <v>130.97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130.97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130.97</v>
      </c>
      <c r="AK550">
        <v>130.97</v>
      </c>
      <c r="AL550">
        <v>544</v>
      </c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</row>
    <row r="551" spans="1:91" x14ac:dyDescent="0.25">
      <c r="A551" s="10" t="s">
        <v>391</v>
      </c>
      <c r="B551" s="10">
        <v>545</v>
      </c>
      <c r="C551" s="10" t="s">
        <v>1112</v>
      </c>
      <c r="D551" s="10" t="s">
        <v>1113</v>
      </c>
      <c r="E551" s="10" t="s">
        <v>363</v>
      </c>
      <c r="F551" s="10">
        <v>1</v>
      </c>
      <c r="G551" s="10">
        <v>130.94999999999999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130.94999999999999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130.94999999999999</v>
      </c>
      <c r="AK551">
        <v>130.94999999999999</v>
      </c>
      <c r="AL551">
        <v>545</v>
      </c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</row>
    <row r="552" spans="1:91" x14ac:dyDescent="0.25">
      <c r="A552" s="10" t="s">
        <v>711</v>
      </c>
      <c r="B552" s="10">
        <v>546</v>
      </c>
      <c r="C552" s="10" t="s">
        <v>156</v>
      </c>
      <c r="D552" s="10" t="s">
        <v>1114</v>
      </c>
      <c r="E552" s="10" t="s">
        <v>357</v>
      </c>
      <c r="F552" s="10">
        <v>1</v>
      </c>
      <c r="G552" s="10">
        <v>130.49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130.49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130.49</v>
      </c>
      <c r="AK552">
        <v>130.49</v>
      </c>
      <c r="AL552">
        <v>546</v>
      </c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</row>
    <row r="553" spans="1:91" x14ac:dyDescent="0.25">
      <c r="A553" s="10" t="s">
        <v>391</v>
      </c>
      <c r="B553" s="10">
        <v>547</v>
      </c>
      <c r="C553" s="10" t="s">
        <v>31</v>
      </c>
      <c r="D553" s="10" t="s">
        <v>280</v>
      </c>
      <c r="E553" s="10" t="s">
        <v>359</v>
      </c>
      <c r="F553" s="10">
        <v>1</v>
      </c>
      <c r="G553" s="10">
        <v>130.32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130.32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130.32</v>
      </c>
      <c r="AK553">
        <v>130.32</v>
      </c>
      <c r="AL553">
        <v>547</v>
      </c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</row>
    <row r="554" spans="1:91" x14ac:dyDescent="0.25">
      <c r="A554" s="10" t="s">
        <v>392</v>
      </c>
      <c r="B554" s="10">
        <v>548</v>
      </c>
      <c r="C554" s="10" t="s">
        <v>1078</v>
      </c>
      <c r="D554" s="10" t="s">
        <v>1115</v>
      </c>
      <c r="E554" s="10" t="s">
        <v>367</v>
      </c>
      <c r="F554" s="10">
        <v>1</v>
      </c>
      <c r="G554" s="10">
        <v>130.28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130.28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  <c r="AI554" s="10">
        <v>0</v>
      </c>
      <c r="AJ554" s="10">
        <v>130.28</v>
      </c>
      <c r="AK554">
        <v>130.28</v>
      </c>
      <c r="AL554">
        <v>548</v>
      </c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</row>
    <row r="555" spans="1:91" x14ac:dyDescent="0.25">
      <c r="A555" s="10" t="s">
        <v>391</v>
      </c>
      <c r="B555" s="10">
        <v>549</v>
      </c>
      <c r="C555" s="10" t="s">
        <v>785</v>
      </c>
      <c r="D555" s="10" t="s">
        <v>786</v>
      </c>
      <c r="E555" s="10" t="s">
        <v>787</v>
      </c>
      <c r="F555" s="10">
        <v>1</v>
      </c>
      <c r="G555" s="10">
        <v>130.25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130.25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130.25</v>
      </c>
      <c r="AK555">
        <v>130.25</v>
      </c>
      <c r="AL555">
        <v>549</v>
      </c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</row>
    <row r="556" spans="1:91" x14ac:dyDescent="0.25">
      <c r="A556" s="10" t="s">
        <v>391</v>
      </c>
      <c r="B556" s="10">
        <v>550</v>
      </c>
      <c r="C556" s="10" t="s">
        <v>1116</v>
      </c>
      <c r="D556" s="10" t="s">
        <v>157</v>
      </c>
      <c r="E556" s="10" t="s">
        <v>1117</v>
      </c>
      <c r="F556" s="10">
        <v>1</v>
      </c>
      <c r="G556" s="10">
        <v>130.24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130.24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  <c r="AI556" s="10">
        <v>0</v>
      </c>
      <c r="AJ556" s="10">
        <v>130.24</v>
      </c>
      <c r="AK556">
        <v>130.24</v>
      </c>
      <c r="AL556">
        <v>550</v>
      </c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</row>
    <row r="557" spans="1:91" x14ac:dyDescent="0.25">
      <c r="A557" s="10" t="s">
        <v>391</v>
      </c>
      <c r="B557" s="10">
        <v>551</v>
      </c>
      <c r="C557" s="10" t="s">
        <v>1118</v>
      </c>
      <c r="D557" s="10" t="s">
        <v>137</v>
      </c>
      <c r="E557" s="10" t="s">
        <v>1119</v>
      </c>
      <c r="F557" s="10">
        <v>1</v>
      </c>
      <c r="G557" s="10">
        <v>130.22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130.22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130.22</v>
      </c>
      <c r="AK557">
        <v>130.22</v>
      </c>
      <c r="AL557">
        <v>551</v>
      </c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</row>
    <row r="558" spans="1:91" x14ac:dyDescent="0.25">
      <c r="A558" s="10" t="s">
        <v>391</v>
      </c>
      <c r="B558" s="10">
        <v>552</v>
      </c>
      <c r="C558" s="10" t="s">
        <v>788</v>
      </c>
      <c r="D558" s="10" t="s">
        <v>79</v>
      </c>
      <c r="E558" s="10" t="s">
        <v>454</v>
      </c>
      <c r="F558" s="10">
        <v>1</v>
      </c>
      <c r="G558" s="10">
        <v>130.13999999999999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130.13999999999999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130.13999999999999</v>
      </c>
      <c r="AK558">
        <v>130.13999999999999</v>
      </c>
      <c r="AL558">
        <v>552</v>
      </c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</row>
    <row r="559" spans="1:91" x14ac:dyDescent="0.25">
      <c r="A559" s="10" t="s">
        <v>392</v>
      </c>
      <c r="B559" s="10">
        <v>553</v>
      </c>
      <c r="C559" s="10" t="s">
        <v>1016</v>
      </c>
      <c r="D559" s="10" t="s">
        <v>1120</v>
      </c>
      <c r="E559" s="10" t="s">
        <v>417</v>
      </c>
      <c r="F559" s="10">
        <v>1</v>
      </c>
      <c r="G559" s="10">
        <v>130.1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130.1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  <c r="AI559" s="10">
        <v>0</v>
      </c>
      <c r="AJ559" s="10">
        <v>130.1</v>
      </c>
      <c r="AK559">
        <v>130.1</v>
      </c>
      <c r="AL559">
        <v>553</v>
      </c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</row>
    <row r="560" spans="1:91" x14ac:dyDescent="0.25">
      <c r="A560" s="10" t="s">
        <v>391</v>
      </c>
      <c r="B560" s="10">
        <v>554</v>
      </c>
      <c r="C560" s="10" t="s">
        <v>1121</v>
      </c>
      <c r="D560" s="10" t="s">
        <v>280</v>
      </c>
      <c r="E560" s="10" t="s">
        <v>363</v>
      </c>
      <c r="F560" s="10">
        <v>1</v>
      </c>
      <c r="G560" s="10">
        <v>129.94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129.94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129.94</v>
      </c>
      <c r="AK560">
        <v>129.94</v>
      </c>
      <c r="AL560">
        <v>554</v>
      </c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</row>
    <row r="561" spans="1:91" x14ac:dyDescent="0.25">
      <c r="A561" s="10" t="s">
        <v>391</v>
      </c>
      <c r="B561" s="10">
        <v>555</v>
      </c>
      <c r="C561" s="10" t="s">
        <v>247</v>
      </c>
      <c r="D561" s="10" t="s">
        <v>232</v>
      </c>
      <c r="E561" s="10" t="s">
        <v>417</v>
      </c>
      <c r="F561" s="10">
        <v>1</v>
      </c>
      <c r="G561" s="10">
        <v>129.9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129.9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129.9</v>
      </c>
      <c r="AK561">
        <v>129.9</v>
      </c>
      <c r="AL561">
        <v>555</v>
      </c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</row>
    <row r="562" spans="1:91" x14ac:dyDescent="0.25">
      <c r="A562" s="10" t="s">
        <v>391</v>
      </c>
      <c r="B562" s="10">
        <v>556</v>
      </c>
      <c r="C562" s="10" t="s">
        <v>1320</v>
      </c>
      <c r="D562" s="10" t="s">
        <v>714</v>
      </c>
      <c r="E562" s="10" t="s">
        <v>367</v>
      </c>
      <c r="F562" s="10">
        <v>1</v>
      </c>
      <c r="G562" s="10">
        <v>129.80000000000001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129.80000000000001</v>
      </c>
      <c r="AH562" s="10">
        <v>0</v>
      </c>
      <c r="AI562" s="10">
        <v>0</v>
      </c>
      <c r="AJ562" s="10">
        <v>129.80000000000001</v>
      </c>
      <c r="AK562">
        <v>129.80000000000001</v>
      </c>
      <c r="AL562">
        <v>556</v>
      </c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</row>
    <row r="563" spans="1:91" x14ac:dyDescent="0.25">
      <c r="A563" s="10" t="s">
        <v>391</v>
      </c>
      <c r="B563" s="10">
        <v>557</v>
      </c>
      <c r="C563" s="10" t="s">
        <v>1104</v>
      </c>
      <c r="D563" s="10" t="s">
        <v>200</v>
      </c>
      <c r="E563" s="10" t="s">
        <v>417</v>
      </c>
      <c r="F563" s="10">
        <v>1</v>
      </c>
      <c r="G563" s="10">
        <v>129.75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129.75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129.75</v>
      </c>
      <c r="AK563">
        <v>129.75</v>
      </c>
      <c r="AL563">
        <v>557</v>
      </c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</row>
    <row r="564" spans="1:91" x14ac:dyDescent="0.25">
      <c r="A564" s="10" t="s">
        <v>392</v>
      </c>
      <c r="B564" s="10">
        <v>558</v>
      </c>
      <c r="C564" s="10" t="s">
        <v>701</v>
      </c>
      <c r="D564" s="10" t="s">
        <v>179</v>
      </c>
      <c r="E564" s="10" t="s">
        <v>367</v>
      </c>
      <c r="F564" s="10">
        <v>1</v>
      </c>
      <c r="G564" s="10">
        <v>129.74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129.74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0</v>
      </c>
      <c r="AJ564" s="10">
        <v>129.74</v>
      </c>
      <c r="AK564">
        <v>129.74</v>
      </c>
      <c r="AL564">
        <v>558</v>
      </c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</row>
    <row r="565" spans="1:91" x14ac:dyDescent="0.25">
      <c r="A565" s="10" t="s">
        <v>392</v>
      </c>
      <c r="B565" s="10">
        <v>559</v>
      </c>
      <c r="C565" s="10" t="s">
        <v>790</v>
      </c>
      <c r="D565" s="10" t="s">
        <v>238</v>
      </c>
      <c r="E565" s="10" t="s">
        <v>362</v>
      </c>
      <c r="F565" s="10">
        <v>1</v>
      </c>
      <c r="G565" s="10">
        <v>129.68</v>
      </c>
      <c r="H565" s="10">
        <v>0</v>
      </c>
      <c r="I565" s="10">
        <v>0</v>
      </c>
      <c r="J565" s="10">
        <v>129.68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  <c r="AI565" s="10">
        <v>0</v>
      </c>
      <c r="AJ565" s="10">
        <v>129.68</v>
      </c>
      <c r="AK565">
        <v>129.68</v>
      </c>
      <c r="AL565">
        <v>559</v>
      </c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</row>
    <row r="566" spans="1:91" x14ac:dyDescent="0.25">
      <c r="A566" s="10" t="s">
        <v>392</v>
      </c>
      <c r="B566" s="10">
        <v>560</v>
      </c>
      <c r="C566" s="10" t="s">
        <v>512</v>
      </c>
      <c r="D566" s="10" t="s">
        <v>513</v>
      </c>
      <c r="E566" s="10" t="s">
        <v>357</v>
      </c>
      <c r="F566" s="10">
        <v>1</v>
      </c>
      <c r="G566" s="10">
        <v>129.66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129.66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  <c r="AI566" s="10">
        <v>0</v>
      </c>
      <c r="AJ566" s="10">
        <v>129.66</v>
      </c>
      <c r="AK566">
        <v>129.66</v>
      </c>
      <c r="AL566">
        <v>560</v>
      </c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</row>
    <row r="567" spans="1:91" x14ac:dyDescent="0.25">
      <c r="A567" s="10" t="s">
        <v>391</v>
      </c>
      <c r="B567" s="10">
        <v>561</v>
      </c>
      <c r="C567" s="10" t="s">
        <v>224</v>
      </c>
      <c r="D567" s="10" t="s">
        <v>442</v>
      </c>
      <c r="E567" s="10" t="s">
        <v>357</v>
      </c>
      <c r="F567" s="10">
        <v>1</v>
      </c>
      <c r="G567" s="10">
        <v>129.55000000000001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129.55000000000001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10">
        <v>0</v>
      </c>
      <c r="AJ567" s="10">
        <v>129.55000000000001</v>
      </c>
      <c r="AK567">
        <v>129.55000000000001</v>
      </c>
      <c r="AL567">
        <v>561</v>
      </c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</row>
    <row r="568" spans="1:91" x14ac:dyDescent="0.25">
      <c r="A568" s="10" t="s">
        <v>392</v>
      </c>
      <c r="B568" s="10">
        <v>562</v>
      </c>
      <c r="C568" s="10" t="s">
        <v>652</v>
      </c>
      <c r="D568" s="10" t="s">
        <v>88</v>
      </c>
      <c r="E568" s="10" t="s">
        <v>363</v>
      </c>
      <c r="F568" s="10">
        <v>1</v>
      </c>
      <c r="G568" s="10">
        <v>129.41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129.41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  <c r="AI568" s="10">
        <v>0</v>
      </c>
      <c r="AJ568" s="10">
        <v>129.41</v>
      </c>
      <c r="AK568">
        <v>129.41</v>
      </c>
      <c r="AL568">
        <v>562</v>
      </c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</row>
    <row r="569" spans="1:91" x14ac:dyDescent="0.25">
      <c r="A569" s="10" t="s">
        <v>391</v>
      </c>
      <c r="B569" s="10">
        <v>563</v>
      </c>
      <c r="C569" s="10" t="s">
        <v>1126</v>
      </c>
      <c r="D569" s="10" t="s">
        <v>207</v>
      </c>
      <c r="E569" s="10" t="s">
        <v>367</v>
      </c>
      <c r="F569" s="10">
        <v>1</v>
      </c>
      <c r="G569" s="10">
        <v>129.38999999999999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129.38999999999999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129.38999999999999</v>
      </c>
      <c r="AK569">
        <v>129.38999999999999</v>
      </c>
      <c r="AL569">
        <v>563</v>
      </c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</row>
    <row r="570" spans="1:91" x14ac:dyDescent="0.25">
      <c r="A570" s="10" t="s">
        <v>391</v>
      </c>
      <c r="B570" s="10">
        <v>564</v>
      </c>
      <c r="C570" s="10" t="s">
        <v>482</v>
      </c>
      <c r="D570" s="10" t="s">
        <v>268</v>
      </c>
      <c r="E570" s="10" t="s">
        <v>382</v>
      </c>
      <c r="F570" s="10">
        <v>1</v>
      </c>
      <c r="G570" s="10">
        <v>129.31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129.31</v>
      </c>
      <c r="AH570" s="10">
        <v>0</v>
      </c>
      <c r="AI570" s="10">
        <v>0</v>
      </c>
      <c r="AJ570" s="10">
        <v>129.31</v>
      </c>
      <c r="AK570">
        <v>129.31</v>
      </c>
      <c r="AL570">
        <v>564</v>
      </c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</row>
    <row r="571" spans="1:91" x14ac:dyDescent="0.25">
      <c r="A571" s="10" t="s">
        <v>392</v>
      </c>
      <c r="B571" s="10">
        <v>565</v>
      </c>
      <c r="C571" s="10" t="s">
        <v>156</v>
      </c>
      <c r="D571" s="10" t="s">
        <v>533</v>
      </c>
      <c r="E571" s="10" t="s">
        <v>357</v>
      </c>
      <c r="F571" s="10">
        <v>1</v>
      </c>
      <c r="G571" s="10">
        <v>129.29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129.29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129.29</v>
      </c>
      <c r="AK571">
        <v>129.29</v>
      </c>
      <c r="AL571">
        <v>565</v>
      </c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</row>
    <row r="572" spans="1:91" x14ac:dyDescent="0.25">
      <c r="A572" s="10" t="s">
        <v>392</v>
      </c>
      <c r="B572" s="10">
        <v>566</v>
      </c>
      <c r="C572" s="10" t="s">
        <v>793</v>
      </c>
      <c r="D572" s="10" t="s">
        <v>119</v>
      </c>
      <c r="E572" s="10" t="s">
        <v>746</v>
      </c>
      <c r="F572" s="10">
        <v>1</v>
      </c>
      <c r="G572" s="10">
        <v>129.25</v>
      </c>
      <c r="H572" s="10">
        <v>129.25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129.25</v>
      </c>
      <c r="AK572">
        <v>129.25</v>
      </c>
      <c r="AL572">
        <v>566</v>
      </c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</row>
    <row r="573" spans="1:91" x14ac:dyDescent="0.25">
      <c r="A573" s="10" t="s">
        <v>391</v>
      </c>
      <c r="B573" s="10">
        <v>567</v>
      </c>
      <c r="C573" s="10" t="s">
        <v>1127</v>
      </c>
      <c r="D573" s="10" t="s">
        <v>1128</v>
      </c>
      <c r="E573" s="10" t="s">
        <v>368</v>
      </c>
      <c r="F573" s="10">
        <v>1</v>
      </c>
      <c r="G573" s="10">
        <v>129.19999999999999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129.19999999999999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129.19999999999999</v>
      </c>
      <c r="AK573">
        <v>129.19999999999999</v>
      </c>
      <c r="AL573">
        <v>567</v>
      </c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</row>
    <row r="574" spans="1:91" x14ac:dyDescent="0.25">
      <c r="A574" s="10" t="s">
        <v>391</v>
      </c>
      <c r="B574" s="10">
        <v>569</v>
      </c>
      <c r="C574" s="10" t="s">
        <v>1129</v>
      </c>
      <c r="D574" s="10" t="s">
        <v>278</v>
      </c>
      <c r="E574" s="10" t="s">
        <v>362</v>
      </c>
      <c r="F574" s="10">
        <v>1</v>
      </c>
      <c r="G574" s="10">
        <v>129.19999999999999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129.19999999999999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129.19999999999999</v>
      </c>
      <c r="AK574">
        <v>129.19999999999999</v>
      </c>
      <c r="AL574">
        <v>569</v>
      </c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</row>
    <row r="575" spans="1:91" x14ac:dyDescent="0.25">
      <c r="A575" s="10" t="s">
        <v>391</v>
      </c>
      <c r="B575" s="10">
        <v>568</v>
      </c>
      <c r="C575" s="10" t="s">
        <v>1130</v>
      </c>
      <c r="D575" s="10" t="s">
        <v>205</v>
      </c>
      <c r="E575" s="10" t="s">
        <v>368</v>
      </c>
      <c r="F575" s="10">
        <v>1</v>
      </c>
      <c r="G575" s="10">
        <v>129.19999999999999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129.19999999999999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129.19999999999999</v>
      </c>
      <c r="AK575">
        <v>129.19999999999999</v>
      </c>
      <c r="AL575">
        <v>568</v>
      </c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</row>
    <row r="576" spans="1:91" x14ac:dyDescent="0.25">
      <c r="A576" s="10" t="s">
        <v>392</v>
      </c>
      <c r="B576" s="10">
        <v>570</v>
      </c>
      <c r="C576" s="10" t="s">
        <v>139</v>
      </c>
      <c r="D576" s="10" t="s">
        <v>140</v>
      </c>
      <c r="E576" s="10" t="s">
        <v>358</v>
      </c>
      <c r="F576" s="10">
        <v>1</v>
      </c>
      <c r="G576" s="10">
        <v>128.77000000000001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128.77000000000001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128.77000000000001</v>
      </c>
      <c r="AK576">
        <v>128.77000000000001</v>
      </c>
      <c r="AL576">
        <v>570</v>
      </c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</row>
    <row r="577" spans="1:91" x14ac:dyDescent="0.25">
      <c r="A577" s="10" t="s">
        <v>392</v>
      </c>
      <c r="B577" s="10">
        <v>571</v>
      </c>
      <c r="C577" s="10" t="s">
        <v>637</v>
      </c>
      <c r="D577" s="10" t="s">
        <v>638</v>
      </c>
      <c r="E577" s="10" t="s">
        <v>450</v>
      </c>
      <c r="F577" s="10">
        <v>1</v>
      </c>
      <c r="G577" s="10">
        <v>128.31</v>
      </c>
      <c r="H577" s="10">
        <v>0</v>
      </c>
      <c r="I577" s="10">
        <v>0</v>
      </c>
      <c r="J577" s="10">
        <v>0</v>
      </c>
      <c r="K577" s="10">
        <v>128.31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128.31</v>
      </c>
      <c r="AK577">
        <v>128.31</v>
      </c>
      <c r="AL577">
        <v>571</v>
      </c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</row>
    <row r="578" spans="1:91" x14ac:dyDescent="0.25">
      <c r="A578" s="10" t="s">
        <v>391</v>
      </c>
      <c r="B578" s="10">
        <v>572</v>
      </c>
      <c r="C578" s="10" t="s">
        <v>247</v>
      </c>
      <c r="D578" s="10" t="s">
        <v>1134</v>
      </c>
      <c r="E578" s="10" t="s">
        <v>363</v>
      </c>
      <c r="F578" s="10">
        <v>1</v>
      </c>
      <c r="G578" s="10">
        <v>128.13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128.13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128.13</v>
      </c>
      <c r="AK578">
        <v>128.13</v>
      </c>
      <c r="AL578">
        <v>572</v>
      </c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</row>
    <row r="579" spans="1:91" x14ac:dyDescent="0.25">
      <c r="A579" s="10" t="s">
        <v>391</v>
      </c>
      <c r="B579" s="10">
        <v>573</v>
      </c>
      <c r="C579" s="10" t="s">
        <v>203</v>
      </c>
      <c r="D579" s="10" t="s">
        <v>799</v>
      </c>
      <c r="E579" s="10" t="s">
        <v>362</v>
      </c>
      <c r="F579" s="10">
        <v>1</v>
      </c>
      <c r="G579" s="10">
        <v>128.03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128.03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10">
        <v>0</v>
      </c>
      <c r="AJ579" s="10">
        <v>128.03</v>
      </c>
      <c r="AK579">
        <v>128.03</v>
      </c>
      <c r="AL579">
        <v>573</v>
      </c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</row>
    <row r="580" spans="1:91" x14ac:dyDescent="0.25">
      <c r="A580" s="10" t="s">
        <v>391</v>
      </c>
      <c r="B580" s="10">
        <v>574</v>
      </c>
      <c r="C580" s="10" t="s">
        <v>800</v>
      </c>
      <c r="D580" s="10" t="s">
        <v>35</v>
      </c>
      <c r="E580" s="10" t="s">
        <v>362</v>
      </c>
      <c r="F580" s="10">
        <v>1</v>
      </c>
      <c r="G580" s="10">
        <v>127.94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127.94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127.94</v>
      </c>
      <c r="AK580">
        <v>127.94</v>
      </c>
      <c r="AL580">
        <v>574</v>
      </c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</row>
    <row r="581" spans="1:91" x14ac:dyDescent="0.25">
      <c r="A581" s="10" t="s">
        <v>392</v>
      </c>
      <c r="B581" s="10">
        <v>575</v>
      </c>
      <c r="C581" s="10" t="s">
        <v>211</v>
      </c>
      <c r="D581" s="10" t="s">
        <v>693</v>
      </c>
      <c r="E581" s="10" t="s">
        <v>367</v>
      </c>
      <c r="F581" s="10">
        <v>1</v>
      </c>
      <c r="G581" s="10">
        <v>127.88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127.88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127.88</v>
      </c>
      <c r="AK581">
        <v>127.88</v>
      </c>
      <c r="AL581">
        <v>575</v>
      </c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</row>
    <row r="582" spans="1:91" x14ac:dyDescent="0.25">
      <c r="A582" s="10" t="s">
        <v>711</v>
      </c>
      <c r="B582" s="10">
        <v>576</v>
      </c>
      <c r="C582" s="10" t="s">
        <v>1135</v>
      </c>
      <c r="D582" s="10" t="s">
        <v>1136</v>
      </c>
      <c r="E582" s="10" t="s">
        <v>1137</v>
      </c>
      <c r="F582" s="10">
        <v>1</v>
      </c>
      <c r="G582" s="10">
        <v>127.86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127.86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  <c r="AI582" s="10">
        <v>0</v>
      </c>
      <c r="AJ582" s="10">
        <v>127.86</v>
      </c>
      <c r="AK582">
        <v>127.86</v>
      </c>
      <c r="AL582">
        <v>576</v>
      </c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</row>
    <row r="583" spans="1:91" x14ac:dyDescent="0.25">
      <c r="A583" s="10" t="s">
        <v>392</v>
      </c>
      <c r="B583" s="10">
        <v>577</v>
      </c>
      <c r="C583" s="10" t="s">
        <v>508</v>
      </c>
      <c r="D583" s="10" t="s">
        <v>1138</v>
      </c>
      <c r="E583" s="10" t="s">
        <v>360</v>
      </c>
      <c r="F583" s="10">
        <v>1</v>
      </c>
      <c r="G583" s="10">
        <v>127.85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127.85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  <c r="AI583" s="10">
        <v>0</v>
      </c>
      <c r="AJ583" s="10">
        <v>127.85</v>
      </c>
      <c r="AK583">
        <v>127.85</v>
      </c>
      <c r="AL583">
        <v>577</v>
      </c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</row>
    <row r="584" spans="1:91" x14ac:dyDescent="0.25">
      <c r="A584" s="10" t="s">
        <v>392</v>
      </c>
      <c r="B584" s="10">
        <v>578</v>
      </c>
      <c r="C584" s="10" t="s">
        <v>1139</v>
      </c>
      <c r="D584" s="10" t="s">
        <v>1140</v>
      </c>
      <c r="E584" s="10" t="s">
        <v>367</v>
      </c>
      <c r="F584" s="10">
        <v>1</v>
      </c>
      <c r="G584" s="10">
        <v>127.72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127.72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127.72</v>
      </c>
      <c r="AK584">
        <v>127.72</v>
      </c>
      <c r="AL584">
        <v>578</v>
      </c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</row>
    <row r="585" spans="1:91" x14ac:dyDescent="0.25">
      <c r="A585" s="10" t="s">
        <v>391</v>
      </c>
      <c r="B585" s="10">
        <v>579</v>
      </c>
      <c r="C585" s="10" t="s">
        <v>215</v>
      </c>
      <c r="D585" s="10" t="s">
        <v>599</v>
      </c>
      <c r="E585" s="10" t="s">
        <v>600</v>
      </c>
      <c r="F585" s="10">
        <v>1</v>
      </c>
      <c r="G585" s="10">
        <v>127.65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127.65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127.65</v>
      </c>
      <c r="AK585">
        <v>127.65</v>
      </c>
      <c r="AL585">
        <v>579</v>
      </c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</row>
    <row r="586" spans="1:91" x14ac:dyDescent="0.25">
      <c r="A586" s="10" t="s">
        <v>392</v>
      </c>
      <c r="B586" s="10">
        <v>580</v>
      </c>
      <c r="C586" s="10" t="s">
        <v>669</v>
      </c>
      <c r="D586" s="10" t="s">
        <v>1142</v>
      </c>
      <c r="E586" s="10" t="s">
        <v>376</v>
      </c>
      <c r="F586" s="10">
        <v>1</v>
      </c>
      <c r="G586" s="10">
        <v>127.63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127.63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  <c r="AG586" s="10">
        <v>0</v>
      </c>
      <c r="AH586" s="10">
        <v>0</v>
      </c>
      <c r="AI586" s="10">
        <v>0</v>
      </c>
      <c r="AJ586" s="10">
        <v>127.63</v>
      </c>
      <c r="AK586">
        <v>127.63</v>
      </c>
      <c r="AL586">
        <v>580</v>
      </c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</row>
    <row r="587" spans="1:91" x14ac:dyDescent="0.25">
      <c r="A587" s="10" t="s">
        <v>392</v>
      </c>
      <c r="B587" s="10">
        <v>581</v>
      </c>
      <c r="C587" s="10" t="s">
        <v>669</v>
      </c>
      <c r="D587" s="10" t="s">
        <v>1141</v>
      </c>
      <c r="E587" s="10" t="s">
        <v>367</v>
      </c>
      <c r="F587" s="10">
        <v>1</v>
      </c>
      <c r="G587" s="10">
        <v>127.63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127.63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  <c r="AI587" s="10">
        <v>0</v>
      </c>
      <c r="AJ587" s="10">
        <v>127.63</v>
      </c>
      <c r="AK587">
        <v>127.63</v>
      </c>
      <c r="AL587">
        <v>581</v>
      </c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</row>
    <row r="588" spans="1:91" x14ac:dyDescent="0.25">
      <c r="A588" s="10" t="s">
        <v>391</v>
      </c>
      <c r="B588" s="10">
        <v>583</v>
      </c>
      <c r="C588" s="10" t="s">
        <v>1143</v>
      </c>
      <c r="D588" s="10" t="s">
        <v>444</v>
      </c>
      <c r="F588" s="10">
        <v>1</v>
      </c>
      <c r="G588" s="10">
        <v>127.21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127.21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0</v>
      </c>
      <c r="AJ588" s="10">
        <v>127.21</v>
      </c>
      <c r="AK588">
        <v>127.21</v>
      </c>
      <c r="AL588">
        <v>583</v>
      </c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</row>
    <row r="589" spans="1:91" x14ac:dyDescent="0.25">
      <c r="A589" s="10" t="s">
        <v>391</v>
      </c>
      <c r="B589" s="10">
        <v>582</v>
      </c>
      <c r="C589" s="10" t="s">
        <v>543</v>
      </c>
      <c r="D589" s="10" t="s">
        <v>137</v>
      </c>
      <c r="E589" s="10" t="s">
        <v>369</v>
      </c>
      <c r="F589" s="10">
        <v>1</v>
      </c>
      <c r="G589" s="10">
        <v>127.21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127.21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0</v>
      </c>
      <c r="AH589" s="10">
        <v>0</v>
      </c>
      <c r="AI589" s="10">
        <v>0</v>
      </c>
      <c r="AJ589" s="10">
        <v>127.21</v>
      </c>
      <c r="AK589">
        <v>127.21</v>
      </c>
      <c r="AL589">
        <v>582</v>
      </c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</row>
    <row r="590" spans="1:91" x14ac:dyDescent="0.25">
      <c r="A590" s="10" t="s">
        <v>391</v>
      </c>
      <c r="B590" s="10">
        <v>584</v>
      </c>
      <c r="C590" s="10" t="s">
        <v>304</v>
      </c>
      <c r="D590" s="10" t="s">
        <v>613</v>
      </c>
      <c r="F590" s="10">
        <v>1</v>
      </c>
      <c r="G590" s="10">
        <v>127.13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127.13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0</v>
      </c>
      <c r="AI590" s="10">
        <v>0</v>
      </c>
      <c r="AJ590" s="10">
        <v>127.13</v>
      </c>
      <c r="AK590">
        <v>127.13</v>
      </c>
      <c r="AL590">
        <v>584</v>
      </c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</row>
    <row r="591" spans="1:91" x14ac:dyDescent="0.25">
      <c r="A591" s="10" t="s">
        <v>392</v>
      </c>
      <c r="B591" s="10">
        <v>585</v>
      </c>
      <c r="C591" s="10" t="s">
        <v>534</v>
      </c>
      <c r="D591" s="10" t="s">
        <v>535</v>
      </c>
      <c r="E591" s="10" t="s">
        <v>367</v>
      </c>
      <c r="F591" s="10">
        <v>1</v>
      </c>
      <c r="G591" s="10">
        <v>127.06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127.06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127.06</v>
      </c>
      <c r="AK591">
        <v>127.06</v>
      </c>
      <c r="AL591">
        <v>585</v>
      </c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</row>
    <row r="592" spans="1:91" x14ac:dyDescent="0.25">
      <c r="A592" s="10" t="s">
        <v>391</v>
      </c>
      <c r="B592" s="10">
        <v>586</v>
      </c>
      <c r="C592" s="10" t="s">
        <v>735</v>
      </c>
      <c r="D592" s="10" t="s">
        <v>801</v>
      </c>
      <c r="E592" s="10" t="s">
        <v>357</v>
      </c>
      <c r="F592" s="10">
        <v>1</v>
      </c>
      <c r="G592" s="10">
        <v>126.94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126.94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126.94</v>
      </c>
      <c r="AK592">
        <v>126.94</v>
      </c>
      <c r="AL592">
        <v>586</v>
      </c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</row>
    <row r="593" spans="1:91" x14ac:dyDescent="0.25">
      <c r="A593" s="10" t="s">
        <v>392</v>
      </c>
      <c r="B593" s="10">
        <v>587</v>
      </c>
      <c r="C593" s="10" t="s">
        <v>802</v>
      </c>
      <c r="D593" s="10" t="s">
        <v>296</v>
      </c>
      <c r="E593" s="10" t="s">
        <v>362</v>
      </c>
      <c r="F593" s="10">
        <v>1</v>
      </c>
      <c r="G593" s="10">
        <v>126.93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126.93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0</v>
      </c>
      <c r="AI593" s="10">
        <v>0</v>
      </c>
      <c r="AJ593" s="10">
        <v>126.93</v>
      </c>
      <c r="AK593">
        <v>126.93</v>
      </c>
      <c r="AL593">
        <v>587</v>
      </c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</row>
    <row r="594" spans="1:91" x14ac:dyDescent="0.25">
      <c r="A594" s="10" t="s">
        <v>391</v>
      </c>
      <c r="B594" s="10">
        <v>588</v>
      </c>
      <c r="C594" s="10" t="s">
        <v>503</v>
      </c>
      <c r="D594" s="10" t="s">
        <v>151</v>
      </c>
      <c r="E594" s="10" t="s">
        <v>378</v>
      </c>
      <c r="F594" s="10">
        <v>1</v>
      </c>
      <c r="G594" s="10">
        <v>126.89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126.89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0</v>
      </c>
      <c r="AI594" s="10">
        <v>0</v>
      </c>
      <c r="AJ594" s="10">
        <v>126.89</v>
      </c>
      <c r="AK594">
        <v>126.89</v>
      </c>
      <c r="AL594">
        <v>588</v>
      </c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</row>
    <row r="595" spans="1:91" x14ac:dyDescent="0.25">
      <c r="A595" s="10" t="s">
        <v>391</v>
      </c>
      <c r="B595" s="10">
        <v>589</v>
      </c>
      <c r="C595" s="10" t="s">
        <v>803</v>
      </c>
      <c r="D595" s="10" t="s">
        <v>280</v>
      </c>
      <c r="E595" s="10" t="s">
        <v>373</v>
      </c>
      <c r="F595" s="10">
        <v>1</v>
      </c>
      <c r="G595" s="10">
        <v>126.74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126.74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126.74</v>
      </c>
      <c r="AK595">
        <v>126.74</v>
      </c>
      <c r="AL595">
        <v>589</v>
      </c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</row>
    <row r="596" spans="1:91" x14ac:dyDescent="0.25">
      <c r="A596" s="10" t="s">
        <v>711</v>
      </c>
      <c r="B596" s="10">
        <v>590</v>
      </c>
      <c r="C596" s="10" t="s">
        <v>1144</v>
      </c>
      <c r="D596" s="10" t="s">
        <v>1145</v>
      </c>
      <c r="E596" s="10" t="s">
        <v>577</v>
      </c>
      <c r="F596" s="10">
        <v>1</v>
      </c>
      <c r="G596" s="10">
        <v>126.61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126.61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126.61</v>
      </c>
      <c r="AK596">
        <v>126.61</v>
      </c>
      <c r="AL596">
        <v>590</v>
      </c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</row>
    <row r="597" spans="1:91" x14ac:dyDescent="0.25">
      <c r="A597" s="10" t="s">
        <v>391</v>
      </c>
      <c r="B597" s="10">
        <v>591</v>
      </c>
      <c r="C597" s="10" t="s">
        <v>1146</v>
      </c>
      <c r="D597" s="10" t="s">
        <v>505</v>
      </c>
      <c r="E597" s="10" t="s">
        <v>605</v>
      </c>
      <c r="F597" s="10">
        <v>1</v>
      </c>
      <c r="G597" s="10">
        <v>126.43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126.43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10">
        <v>0</v>
      </c>
      <c r="AJ597" s="10">
        <v>126.43</v>
      </c>
      <c r="AK597">
        <v>126.43</v>
      </c>
      <c r="AL597">
        <v>591</v>
      </c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</row>
    <row r="598" spans="1:91" x14ac:dyDescent="0.25">
      <c r="A598" s="10" t="s">
        <v>392</v>
      </c>
      <c r="B598" s="10">
        <v>592</v>
      </c>
      <c r="C598" s="10" t="s">
        <v>804</v>
      </c>
      <c r="D598" s="10" t="s">
        <v>805</v>
      </c>
      <c r="E598" s="10" t="s">
        <v>717</v>
      </c>
      <c r="F598" s="10">
        <v>1</v>
      </c>
      <c r="G598" s="10">
        <v>126.32</v>
      </c>
      <c r="H598" s="10">
        <v>126.32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  <c r="AG598" s="10">
        <v>0</v>
      </c>
      <c r="AH598" s="10">
        <v>0</v>
      </c>
      <c r="AI598" s="10">
        <v>0</v>
      </c>
      <c r="AJ598" s="10">
        <v>126.32</v>
      </c>
      <c r="AK598">
        <v>126.32</v>
      </c>
      <c r="AL598">
        <v>592</v>
      </c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</row>
    <row r="599" spans="1:91" x14ac:dyDescent="0.25">
      <c r="A599" s="10" t="s">
        <v>392</v>
      </c>
      <c r="B599" s="10">
        <v>593</v>
      </c>
      <c r="C599" s="10" t="s">
        <v>652</v>
      </c>
      <c r="D599" s="10" t="s">
        <v>671</v>
      </c>
      <c r="E599" s="10" t="s">
        <v>1147</v>
      </c>
      <c r="F599" s="10">
        <v>1</v>
      </c>
      <c r="G599" s="10">
        <v>126.26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126.26</v>
      </c>
      <c r="AC599" s="10">
        <v>0</v>
      </c>
      <c r="AD599" s="10">
        <v>0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126.26</v>
      </c>
      <c r="AK599">
        <v>126.26</v>
      </c>
      <c r="AL599">
        <v>593</v>
      </c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</row>
    <row r="600" spans="1:91" x14ac:dyDescent="0.25">
      <c r="A600" s="10" t="s">
        <v>392</v>
      </c>
      <c r="B600" s="10">
        <v>594</v>
      </c>
      <c r="C600" s="10" t="s">
        <v>806</v>
      </c>
      <c r="D600" s="10" t="s">
        <v>807</v>
      </c>
      <c r="F600" s="10">
        <v>1</v>
      </c>
      <c r="G600" s="10">
        <v>126.22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126.22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  <c r="AG600" s="10">
        <v>0</v>
      </c>
      <c r="AH600" s="10">
        <v>0</v>
      </c>
      <c r="AI600" s="10">
        <v>0</v>
      </c>
      <c r="AJ600" s="10">
        <v>126.22</v>
      </c>
      <c r="AK600">
        <v>126.22</v>
      </c>
      <c r="AL600">
        <v>594</v>
      </c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</row>
    <row r="601" spans="1:91" x14ac:dyDescent="0.25">
      <c r="A601" s="10" t="s">
        <v>392</v>
      </c>
      <c r="B601" s="10">
        <v>595</v>
      </c>
      <c r="C601" s="10" t="s">
        <v>1148</v>
      </c>
      <c r="D601" s="10" t="s">
        <v>456</v>
      </c>
      <c r="E601" s="10" t="s">
        <v>363</v>
      </c>
      <c r="F601" s="10">
        <v>1</v>
      </c>
      <c r="G601" s="10">
        <v>126.16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126.16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  <c r="AG601" s="10">
        <v>0</v>
      </c>
      <c r="AH601" s="10">
        <v>0</v>
      </c>
      <c r="AI601" s="10">
        <v>0</v>
      </c>
      <c r="AJ601" s="10">
        <v>126.16</v>
      </c>
      <c r="AK601">
        <v>126.16</v>
      </c>
      <c r="AL601">
        <v>595</v>
      </c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</row>
    <row r="602" spans="1:91" x14ac:dyDescent="0.25">
      <c r="A602" s="10" t="s">
        <v>391</v>
      </c>
      <c r="B602" s="10">
        <v>596</v>
      </c>
      <c r="C602" s="10" t="s">
        <v>1149</v>
      </c>
      <c r="D602" s="10" t="s">
        <v>35</v>
      </c>
      <c r="E602" s="10" t="s">
        <v>363</v>
      </c>
      <c r="F602" s="10">
        <v>1</v>
      </c>
      <c r="G602" s="10">
        <v>126.09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126.09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  <c r="AH602" s="10">
        <v>0</v>
      </c>
      <c r="AI602" s="10">
        <v>0</v>
      </c>
      <c r="AJ602" s="10">
        <v>126.09</v>
      </c>
      <c r="AK602">
        <v>126.09</v>
      </c>
      <c r="AL602">
        <v>596</v>
      </c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</row>
    <row r="603" spans="1:91" x14ac:dyDescent="0.25">
      <c r="A603" s="10" t="s">
        <v>391</v>
      </c>
      <c r="B603" s="10">
        <v>597</v>
      </c>
      <c r="C603" s="10" t="s">
        <v>808</v>
      </c>
      <c r="D603" s="10" t="s">
        <v>809</v>
      </c>
      <c r="F603" s="10">
        <v>1</v>
      </c>
      <c r="G603" s="10">
        <v>126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126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0</v>
      </c>
      <c r="AH603" s="10">
        <v>0</v>
      </c>
      <c r="AI603" s="10">
        <v>0</v>
      </c>
      <c r="AJ603" s="10">
        <v>126</v>
      </c>
      <c r="AK603">
        <v>126</v>
      </c>
      <c r="AL603">
        <v>597</v>
      </c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</row>
    <row r="604" spans="1:91" x14ac:dyDescent="0.25">
      <c r="A604" s="10" t="s">
        <v>391</v>
      </c>
      <c r="B604" s="10">
        <v>598</v>
      </c>
      <c r="C604" s="10" t="s">
        <v>722</v>
      </c>
      <c r="D604" s="10" t="s">
        <v>810</v>
      </c>
      <c r="E604" s="10" t="s">
        <v>811</v>
      </c>
      <c r="F604" s="10">
        <v>1</v>
      </c>
      <c r="G604" s="10">
        <v>125.95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125.95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0</v>
      </c>
      <c r="AG604" s="10">
        <v>0</v>
      </c>
      <c r="AH604" s="10">
        <v>0</v>
      </c>
      <c r="AI604" s="10">
        <v>0</v>
      </c>
      <c r="AJ604" s="10">
        <v>125.95</v>
      </c>
      <c r="AK604">
        <v>125.95</v>
      </c>
      <c r="AL604">
        <v>598</v>
      </c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</row>
    <row r="605" spans="1:91" x14ac:dyDescent="0.25">
      <c r="A605" s="10" t="s">
        <v>391</v>
      </c>
      <c r="B605" s="10">
        <v>599</v>
      </c>
      <c r="C605" s="10" t="s">
        <v>523</v>
      </c>
      <c r="D605" s="10" t="s">
        <v>184</v>
      </c>
      <c r="E605" s="10" t="s">
        <v>705</v>
      </c>
      <c r="F605" s="10">
        <v>1</v>
      </c>
      <c r="G605" s="10">
        <v>125.54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125.54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125.54</v>
      </c>
      <c r="AK605">
        <v>125.54</v>
      </c>
      <c r="AL605">
        <v>599</v>
      </c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</row>
    <row r="606" spans="1:91" x14ac:dyDescent="0.25">
      <c r="A606" s="10" t="s">
        <v>392</v>
      </c>
      <c r="B606" s="10">
        <v>600</v>
      </c>
      <c r="C606" s="10" t="s">
        <v>812</v>
      </c>
      <c r="D606" s="10" t="s">
        <v>275</v>
      </c>
      <c r="E606" s="10" t="s">
        <v>813</v>
      </c>
      <c r="F606" s="10">
        <v>1</v>
      </c>
      <c r="G606" s="10">
        <v>125.31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125.31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125.31</v>
      </c>
      <c r="AK606">
        <v>125.31</v>
      </c>
      <c r="AL606">
        <v>600</v>
      </c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</row>
    <row r="607" spans="1:91" x14ac:dyDescent="0.25">
      <c r="A607" s="10" t="s">
        <v>392</v>
      </c>
      <c r="B607" s="10">
        <v>601</v>
      </c>
      <c r="C607" s="10" t="s">
        <v>1150</v>
      </c>
      <c r="D607" s="10" t="s">
        <v>275</v>
      </c>
      <c r="E607" s="10" t="s">
        <v>363</v>
      </c>
      <c r="F607" s="10">
        <v>1</v>
      </c>
      <c r="G607" s="10">
        <v>125.29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125.29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  <c r="AG607" s="10">
        <v>0</v>
      </c>
      <c r="AH607" s="10">
        <v>0</v>
      </c>
      <c r="AI607" s="10">
        <v>0</v>
      </c>
      <c r="AJ607" s="10">
        <v>125.29</v>
      </c>
      <c r="AK607">
        <v>125.29</v>
      </c>
      <c r="AL607">
        <v>601</v>
      </c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</row>
    <row r="608" spans="1:91" x14ac:dyDescent="0.25">
      <c r="A608" s="10" t="s">
        <v>392</v>
      </c>
      <c r="B608" s="10">
        <v>602</v>
      </c>
      <c r="C608" s="10" t="s">
        <v>298</v>
      </c>
      <c r="D608" s="10" t="s">
        <v>299</v>
      </c>
      <c r="E608" s="10" t="s">
        <v>454</v>
      </c>
      <c r="F608" s="10">
        <v>1</v>
      </c>
      <c r="G608" s="10">
        <v>125.22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125.22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  <c r="AG608" s="10">
        <v>0</v>
      </c>
      <c r="AH608" s="10">
        <v>0</v>
      </c>
      <c r="AI608" s="10">
        <v>0</v>
      </c>
      <c r="AJ608" s="10">
        <v>125.22</v>
      </c>
      <c r="AK608">
        <v>125.22</v>
      </c>
      <c r="AL608">
        <v>602</v>
      </c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</row>
    <row r="609" spans="1:91" x14ac:dyDescent="0.25">
      <c r="A609" s="10" t="s">
        <v>392</v>
      </c>
      <c r="B609" s="10">
        <v>603</v>
      </c>
      <c r="C609" s="10" t="s">
        <v>708</v>
      </c>
      <c r="D609" s="10" t="s">
        <v>1293</v>
      </c>
      <c r="E609" s="10" t="s">
        <v>383</v>
      </c>
      <c r="F609" s="10">
        <v>1</v>
      </c>
      <c r="G609" s="10">
        <v>125.06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125.06</v>
      </c>
      <c r="AE609" s="10">
        <v>0</v>
      </c>
      <c r="AF609" s="10">
        <v>0</v>
      </c>
      <c r="AG609" s="10">
        <v>0</v>
      </c>
      <c r="AH609" s="10">
        <v>0</v>
      </c>
      <c r="AI609" s="10">
        <v>0</v>
      </c>
      <c r="AJ609" s="10">
        <v>125.06</v>
      </c>
      <c r="AK609">
        <v>125.06</v>
      </c>
      <c r="AL609">
        <v>603</v>
      </c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</row>
    <row r="610" spans="1:91" x14ac:dyDescent="0.25">
      <c r="A610" s="10" t="s">
        <v>391</v>
      </c>
      <c r="B610" s="10">
        <v>604</v>
      </c>
      <c r="C610" s="10" t="s">
        <v>1151</v>
      </c>
      <c r="D610" s="10" t="s">
        <v>1152</v>
      </c>
      <c r="E610" s="10" t="s">
        <v>1153</v>
      </c>
      <c r="F610" s="10">
        <v>1</v>
      </c>
      <c r="G610" s="10">
        <v>125.04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125.04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125.04</v>
      </c>
      <c r="AK610">
        <v>125.04</v>
      </c>
      <c r="AL610">
        <v>604</v>
      </c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</row>
    <row r="611" spans="1:91" x14ac:dyDescent="0.25">
      <c r="A611" s="10" t="s">
        <v>392</v>
      </c>
      <c r="B611" s="10">
        <v>605</v>
      </c>
      <c r="C611" s="10" t="s">
        <v>1151</v>
      </c>
      <c r="D611" s="10" t="s">
        <v>556</v>
      </c>
      <c r="E611" s="10" t="s">
        <v>1153</v>
      </c>
      <c r="F611" s="10">
        <v>1</v>
      </c>
      <c r="G611" s="10">
        <v>125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125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10">
        <v>0</v>
      </c>
      <c r="AJ611" s="10">
        <v>125</v>
      </c>
      <c r="AK611">
        <v>125</v>
      </c>
      <c r="AL611">
        <v>605</v>
      </c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</row>
    <row r="612" spans="1:91" x14ac:dyDescent="0.25">
      <c r="A612" s="10" t="s">
        <v>392</v>
      </c>
      <c r="B612" s="10">
        <v>606</v>
      </c>
      <c r="C612" s="10" t="s">
        <v>20</v>
      </c>
      <c r="D612" s="10" t="s">
        <v>1154</v>
      </c>
      <c r="E612" s="10" t="s">
        <v>357</v>
      </c>
      <c r="F612" s="10">
        <v>1</v>
      </c>
      <c r="G612" s="10">
        <v>124.77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124.77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10">
        <v>0</v>
      </c>
      <c r="AJ612" s="10">
        <v>124.77</v>
      </c>
      <c r="AK612">
        <v>124.77</v>
      </c>
      <c r="AL612">
        <v>606</v>
      </c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</row>
    <row r="613" spans="1:91" x14ac:dyDescent="0.25">
      <c r="A613" s="10" t="s">
        <v>391</v>
      </c>
      <c r="B613" s="10">
        <v>607</v>
      </c>
      <c r="C613" s="10" t="s">
        <v>916</v>
      </c>
      <c r="D613" s="10" t="s">
        <v>212</v>
      </c>
      <c r="E613" s="10" t="s">
        <v>417</v>
      </c>
      <c r="F613" s="10">
        <v>1</v>
      </c>
      <c r="G613" s="10">
        <v>124.31</v>
      </c>
      <c r="H613" s="10">
        <v>0</v>
      </c>
      <c r="I613" s="10">
        <v>0</v>
      </c>
      <c r="J613" s="10">
        <v>0</v>
      </c>
      <c r="K613" s="10">
        <v>124.31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  <c r="AG613" s="10">
        <v>0</v>
      </c>
      <c r="AH613" s="10">
        <v>0</v>
      </c>
      <c r="AI613" s="10">
        <v>0</v>
      </c>
      <c r="AJ613" s="10">
        <v>124.31</v>
      </c>
      <c r="AK613">
        <v>124.31</v>
      </c>
      <c r="AL613">
        <v>607</v>
      </c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</row>
    <row r="614" spans="1:91" x14ac:dyDescent="0.25">
      <c r="A614" s="10" t="s">
        <v>391</v>
      </c>
      <c r="B614" s="10">
        <v>608</v>
      </c>
      <c r="C614" s="10" t="s">
        <v>1155</v>
      </c>
      <c r="D614" s="10" t="s">
        <v>1156</v>
      </c>
      <c r="E614" s="10" t="s">
        <v>577</v>
      </c>
      <c r="F614" s="10">
        <v>1</v>
      </c>
      <c r="G614" s="10">
        <v>124.21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124.21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0</v>
      </c>
      <c r="AH614" s="10">
        <v>0</v>
      </c>
      <c r="AI614" s="10">
        <v>0</v>
      </c>
      <c r="AJ614" s="10">
        <v>124.21</v>
      </c>
      <c r="AK614">
        <v>124.21</v>
      </c>
      <c r="AL614">
        <v>608</v>
      </c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</row>
    <row r="615" spans="1:91" x14ac:dyDescent="0.25">
      <c r="A615" s="10" t="s">
        <v>392</v>
      </c>
      <c r="B615" s="10">
        <v>609</v>
      </c>
      <c r="C615" s="10" t="s">
        <v>1083</v>
      </c>
      <c r="D615" s="10" t="s">
        <v>238</v>
      </c>
      <c r="E615" s="10" t="s">
        <v>367</v>
      </c>
      <c r="F615" s="10">
        <v>1</v>
      </c>
      <c r="G615" s="10">
        <v>124.2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124.2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10">
        <v>0</v>
      </c>
      <c r="AG615" s="10">
        <v>0</v>
      </c>
      <c r="AH615" s="10">
        <v>0</v>
      </c>
      <c r="AI615" s="10">
        <v>0</v>
      </c>
      <c r="AJ615" s="10">
        <v>124.2</v>
      </c>
      <c r="AK615">
        <v>124.2</v>
      </c>
      <c r="AL615">
        <v>609</v>
      </c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</row>
    <row r="616" spans="1:91" x14ac:dyDescent="0.25">
      <c r="A616" s="10" t="s">
        <v>392</v>
      </c>
      <c r="B616" s="10">
        <v>610</v>
      </c>
      <c r="C616" s="10" t="s">
        <v>776</v>
      </c>
      <c r="D616" s="10" t="s">
        <v>529</v>
      </c>
      <c r="E616" s="10" t="s">
        <v>363</v>
      </c>
      <c r="F616" s="10">
        <v>1</v>
      </c>
      <c r="G616" s="10">
        <v>124.11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124.11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  <c r="AG616" s="10">
        <v>0</v>
      </c>
      <c r="AH616" s="10">
        <v>0</v>
      </c>
      <c r="AI616" s="10">
        <v>0</v>
      </c>
      <c r="AJ616" s="10">
        <v>124.11</v>
      </c>
      <c r="AK616">
        <v>124.11</v>
      </c>
      <c r="AL616">
        <v>610</v>
      </c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</row>
    <row r="617" spans="1:91" x14ac:dyDescent="0.25">
      <c r="A617" s="10" t="s">
        <v>392</v>
      </c>
      <c r="B617" s="10">
        <v>611</v>
      </c>
      <c r="C617" s="10" t="s">
        <v>1157</v>
      </c>
      <c r="D617" s="10" t="s">
        <v>1158</v>
      </c>
      <c r="E617" s="10" t="s">
        <v>417</v>
      </c>
      <c r="F617" s="10">
        <v>1</v>
      </c>
      <c r="G617" s="10">
        <v>123.89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123.89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10">
        <v>0</v>
      </c>
      <c r="AJ617" s="10">
        <v>123.89</v>
      </c>
      <c r="AK617">
        <v>123.89</v>
      </c>
      <c r="AL617">
        <v>611</v>
      </c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</row>
    <row r="618" spans="1:91" x14ac:dyDescent="0.25">
      <c r="A618" s="10" t="s">
        <v>391</v>
      </c>
      <c r="B618" s="10">
        <v>612</v>
      </c>
      <c r="C618" s="10" t="s">
        <v>1159</v>
      </c>
      <c r="D618" s="10" t="s">
        <v>1160</v>
      </c>
      <c r="E618" s="10" t="s">
        <v>1161</v>
      </c>
      <c r="F618" s="10">
        <v>1</v>
      </c>
      <c r="G618" s="10">
        <v>123.89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123.89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10">
        <v>0</v>
      </c>
      <c r="AJ618" s="10">
        <v>123.89</v>
      </c>
      <c r="AK618">
        <v>123.89</v>
      </c>
      <c r="AL618">
        <v>612</v>
      </c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</row>
    <row r="619" spans="1:91" x14ac:dyDescent="0.25">
      <c r="A619" s="10" t="s">
        <v>391</v>
      </c>
      <c r="B619" s="10">
        <v>613</v>
      </c>
      <c r="C619" s="10" t="s">
        <v>1162</v>
      </c>
      <c r="D619" s="10" t="s">
        <v>229</v>
      </c>
      <c r="F619" s="10">
        <v>1</v>
      </c>
      <c r="G619" s="10">
        <v>123.78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123.78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123.78</v>
      </c>
      <c r="AK619">
        <v>123.78</v>
      </c>
      <c r="AL619">
        <v>613</v>
      </c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</row>
    <row r="620" spans="1:91" x14ac:dyDescent="0.25">
      <c r="A620" s="10" t="s">
        <v>391</v>
      </c>
      <c r="B620" s="10">
        <v>614</v>
      </c>
      <c r="C620" s="10" t="s">
        <v>1163</v>
      </c>
      <c r="D620" s="10" t="s">
        <v>1164</v>
      </c>
      <c r="E620" s="10" t="s">
        <v>417</v>
      </c>
      <c r="F620" s="10">
        <v>1</v>
      </c>
      <c r="G620" s="10">
        <v>123.78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123.78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10">
        <v>0</v>
      </c>
      <c r="AJ620" s="10">
        <v>123.78</v>
      </c>
      <c r="AK620">
        <v>123.78</v>
      </c>
      <c r="AL620">
        <v>614</v>
      </c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</row>
    <row r="621" spans="1:91" x14ac:dyDescent="0.25">
      <c r="A621" s="10" t="s">
        <v>711</v>
      </c>
      <c r="B621" s="10">
        <v>615</v>
      </c>
      <c r="C621" s="10" t="s">
        <v>818</v>
      </c>
      <c r="D621" s="10" t="s">
        <v>819</v>
      </c>
      <c r="E621" s="10" t="s">
        <v>367</v>
      </c>
      <c r="F621" s="10">
        <v>1</v>
      </c>
      <c r="G621" s="10">
        <v>123.58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123.58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  <c r="AG621" s="10">
        <v>0</v>
      </c>
      <c r="AH621" s="10">
        <v>0</v>
      </c>
      <c r="AI621" s="10">
        <v>0</v>
      </c>
      <c r="AJ621" s="10">
        <v>123.58</v>
      </c>
      <c r="AK621">
        <v>123.58</v>
      </c>
      <c r="AL621">
        <v>615</v>
      </c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</row>
    <row r="622" spans="1:91" x14ac:dyDescent="0.25">
      <c r="A622" s="10" t="s">
        <v>391</v>
      </c>
      <c r="B622" s="10">
        <v>616</v>
      </c>
      <c r="C622" s="10" t="s">
        <v>127</v>
      </c>
      <c r="D622" s="10" t="s">
        <v>820</v>
      </c>
      <c r="E622" s="10" t="s">
        <v>798</v>
      </c>
      <c r="F622" s="10">
        <v>1</v>
      </c>
      <c r="G622" s="10">
        <v>123.56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123.56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  <c r="AH622" s="10">
        <v>0</v>
      </c>
      <c r="AI622" s="10">
        <v>0</v>
      </c>
      <c r="AJ622" s="10">
        <v>123.56</v>
      </c>
      <c r="AK622">
        <v>123.56</v>
      </c>
      <c r="AL622">
        <v>616</v>
      </c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</row>
    <row r="623" spans="1:91" x14ac:dyDescent="0.25">
      <c r="A623" s="10" t="s">
        <v>391</v>
      </c>
      <c r="B623" s="10">
        <v>617</v>
      </c>
      <c r="C623" s="10" t="s">
        <v>1165</v>
      </c>
      <c r="D623" s="10" t="s">
        <v>1166</v>
      </c>
      <c r="E623" s="10" t="s">
        <v>363</v>
      </c>
      <c r="F623" s="10">
        <v>1</v>
      </c>
      <c r="G623" s="10">
        <v>123.49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123.49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10">
        <v>0</v>
      </c>
      <c r="AJ623" s="10">
        <v>123.49</v>
      </c>
      <c r="AK623">
        <v>123.49</v>
      </c>
      <c r="AL623">
        <v>617</v>
      </c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</row>
    <row r="624" spans="1:91" x14ac:dyDescent="0.25">
      <c r="A624" s="10" t="s">
        <v>391</v>
      </c>
      <c r="B624" s="10">
        <v>618</v>
      </c>
      <c r="C624" s="10" t="s">
        <v>675</v>
      </c>
      <c r="D624" s="10" t="s">
        <v>177</v>
      </c>
      <c r="E624" s="10" t="s">
        <v>676</v>
      </c>
      <c r="F624" s="10">
        <v>1</v>
      </c>
      <c r="G624" s="10">
        <v>123.48</v>
      </c>
      <c r="H624" s="10">
        <v>0</v>
      </c>
      <c r="I624" s="10">
        <v>0</v>
      </c>
      <c r="J624" s="10">
        <v>123.48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  <c r="AH624" s="10">
        <v>0</v>
      </c>
      <c r="AI624" s="10">
        <v>0</v>
      </c>
      <c r="AJ624" s="10">
        <v>123.48</v>
      </c>
      <c r="AK624">
        <v>123.48</v>
      </c>
      <c r="AL624">
        <v>618</v>
      </c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</row>
    <row r="625" spans="1:91" x14ac:dyDescent="0.25">
      <c r="A625" s="10" t="s">
        <v>391</v>
      </c>
      <c r="B625" s="10">
        <v>619</v>
      </c>
      <c r="C625" s="10" t="s">
        <v>610</v>
      </c>
      <c r="D625" s="10" t="s">
        <v>1167</v>
      </c>
      <c r="E625" s="10" t="s">
        <v>367</v>
      </c>
      <c r="F625" s="10">
        <v>1</v>
      </c>
      <c r="G625" s="10">
        <v>123.42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123.42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  <c r="AI625" s="10">
        <v>0</v>
      </c>
      <c r="AJ625" s="10">
        <v>123.42</v>
      </c>
      <c r="AK625">
        <v>123.42</v>
      </c>
      <c r="AL625">
        <v>619</v>
      </c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</row>
    <row r="626" spans="1:91" x14ac:dyDescent="0.25">
      <c r="A626" s="10" t="s">
        <v>391</v>
      </c>
      <c r="B626" s="10">
        <v>620</v>
      </c>
      <c r="C626" s="10" t="s">
        <v>899</v>
      </c>
      <c r="D626" s="10" t="s">
        <v>900</v>
      </c>
      <c r="E626" s="10" t="s">
        <v>417</v>
      </c>
      <c r="F626" s="10">
        <v>1</v>
      </c>
      <c r="G626" s="10">
        <v>123.35</v>
      </c>
      <c r="H626" s="10">
        <v>0</v>
      </c>
      <c r="I626" s="10">
        <v>123.35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  <c r="AI626" s="10">
        <v>0</v>
      </c>
      <c r="AJ626" s="10">
        <v>123.35</v>
      </c>
      <c r="AK626">
        <v>123.35</v>
      </c>
      <c r="AL626">
        <v>620</v>
      </c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</row>
    <row r="627" spans="1:91" x14ac:dyDescent="0.25">
      <c r="A627" s="10" t="s">
        <v>391</v>
      </c>
      <c r="B627" s="10">
        <v>621</v>
      </c>
      <c r="C627" s="10" t="s">
        <v>800</v>
      </c>
      <c r="D627" s="10" t="s">
        <v>821</v>
      </c>
      <c r="E627" s="10" t="s">
        <v>362</v>
      </c>
      <c r="F627" s="10">
        <v>1</v>
      </c>
      <c r="G627" s="10">
        <v>123.23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123.23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  <c r="AI627" s="10">
        <v>0</v>
      </c>
      <c r="AJ627" s="10">
        <v>123.23</v>
      </c>
      <c r="AK627">
        <v>123.23</v>
      </c>
      <c r="AL627">
        <v>621</v>
      </c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</row>
    <row r="628" spans="1:91" x14ac:dyDescent="0.25">
      <c r="A628" s="10" t="s">
        <v>391</v>
      </c>
      <c r="B628" s="10">
        <v>622</v>
      </c>
      <c r="C628" s="10" t="s">
        <v>1168</v>
      </c>
      <c r="D628" s="10" t="s">
        <v>1169</v>
      </c>
      <c r="E628" s="10" t="s">
        <v>359</v>
      </c>
      <c r="F628" s="10">
        <v>1</v>
      </c>
      <c r="G628" s="10">
        <v>123.21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123.21</v>
      </c>
      <c r="AC628" s="10">
        <v>0</v>
      </c>
      <c r="AD628" s="10">
        <v>0</v>
      </c>
      <c r="AE628" s="10">
        <v>0</v>
      </c>
      <c r="AF628" s="10">
        <v>0</v>
      </c>
      <c r="AG628" s="10">
        <v>0</v>
      </c>
      <c r="AH628" s="10">
        <v>0</v>
      </c>
      <c r="AI628" s="10">
        <v>0</v>
      </c>
      <c r="AJ628" s="10">
        <v>123.21</v>
      </c>
      <c r="AK628">
        <v>123.21</v>
      </c>
      <c r="AL628">
        <v>622</v>
      </c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</row>
    <row r="629" spans="1:91" x14ac:dyDescent="0.25">
      <c r="A629" s="10" t="s">
        <v>391</v>
      </c>
      <c r="B629" s="10">
        <v>623</v>
      </c>
      <c r="C629" s="10" t="s">
        <v>106</v>
      </c>
      <c r="D629" s="10" t="s">
        <v>1170</v>
      </c>
      <c r="E629" s="10" t="s">
        <v>363</v>
      </c>
      <c r="F629" s="10">
        <v>1</v>
      </c>
      <c r="G629" s="10">
        <v>122.74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122.74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122.74</v>
      </c>
      <c r="AK629">
        <v>122.74</v>
      </c>
      <c r="AL629">
        <v>623</v>
      </c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</row>
    <row r="630" spans="1:91" x14ac:dyDescent="0.25">
      <c r="A630" s="10" t="s">
        <v>392</v>
      </c>
      <c r="B630" s="10">
        <v>624</v>
      </c>
      <c r="C630" s="10" t="s">
        <v>1171</v>
      </c>
      <c r="D630" s="10" t="s">
        <v>1172</v>
      </c>
      <c r="E630" s="10" t="s">
        <v>363</v>
      </c>
      <c r="F630" s="10">
        <v>1</v>
      </c>
      <c r="G630" s="10">
        <v>122.72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122.72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0</v>
      </c>
      <c r="AH630" s="10">
        <v>0</v>
      </c>
      <c r="AI630" s="10">
        <v>0</v>
      </c>
      <c r="AJ630" s="10">
        <v>122.72</v>
      </c>
      <c r="AK630">
        <v>122.72</v>
      </c>
      <c r="AL630">
        <v>624</v>
      </c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</row>
    <row r="631" spans="1:91" x14ac:dyDescent="0.25">
      <c r="A631" s="10" t="s">
        <v>391</v>
      </c>
      <c r="B631" s="10">
        <v>625</v>
      </c>
      <c r="C631" s="10" t="s">
        <v>127</v>
      </c>
      <c r="D631" s="10" t="s">
        <v>35</v>
      </c>
      <c r="E631" s="10" t="s">
        <v>1173</v>
      </c>
      <c r="F631" s="10">
        <v>1</v>
      </c>
      <c r="G631" s="10">
        <v>122.61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122.61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122.61</v>
      </c>
      <c r="AK631">
        <v>122.61</v>
      </c>
      <c r="AL631">
        <v>625</v>
      </c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</row>
    <row r="632" spans="1:91" x14ac:dyDescent="0.25">
      <c r="A632" s="10" t="s">
        <v>391</v>
      </c>
      <c r="B632" s="10">
        <v>626</v>
      </c>
      <c r="C632" s="10" t="s">
        <v>508</v>
      </c>
      <c r="D632" s="10" t="s">
        <v>325</v>
      </c>
      <c r="E632" s="10" t="s">
        <v>680</v>
      </c>
      <c r="F632" s="10">
        <v>1</v>
      </c>
      <c r="G632" s="10">
        <v>122.6</v>
      </c>
      <c r="H632" s="10">
        <v>0</v>
      </c>
      <c r="I632" s="10">
        <v>122.6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  <c r="AG632" s="10">
        <v>0</v>
      </c>
      <c r="AH632" s="10">
        <v>0</v>
      </c>
      <c r="AI632" s="10">
        <v>0</v>
      </c>
      <c r="AJ632" s="10">
        <v>122.6</v>
      </c>
      <c r="AK632">
        <v>122.6</v>
      </c>
      <c r="AL632">
        <v>626</v>
      </c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</row>
    <row r="633" spans="1:91" x14ac:dyDescent="0.25">
      <c r="A633" s="10" t="s">
        <v>392</v>
      </c>
      <c r="B633" s="10">
        <v>627</v>
      </c>
      <c r="C633" s="10" t="s">
        <v>757</v>
      </c>
      <c r="D633" s="10" t="s">
        <v>822</v>
      </c>
      <c r="E633" s="10" t="s">
        <v>823</v>
      </c>
      <c r="F633" s="10">
        <v>1</v>
      </c>
      <c r="G633" s="10">
        <v>122.56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122.56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  <c r="AH633" s="10">
        <v>0</v>
      </c>
      <c r="AI633" s="10">
        <v>0</v>
      </c>
      <c r="AJ633" s="10">
        <v>122.56</v>
      </c>
      <c r="AK633">
        <v>122.56</v>
      </c>
      <c r="AL633">
        <v>627</v>
      </c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</row>
    <row r="634" spans="1:91" x14ac:dyDescent="0.25">
      <c r="A634" s="10" t="s">
        <v>392</v>
      </c>
      <c r="B634" s="10">
        <v>628</v>
      </c>
      <c r="C634" s="10" t="s">
        <v>1174</v>
      </c>
      <c r="D634" s="10" t="s">
        <v>1175</v>
      </c>
      <c r="E634" s="10" t="s">
        <v>417</v>
      </c>
      <c r="F634" s="10">
        <v>1</v>
      </c>
      <c r="G634" s="10">
        <v>122.45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122.45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  <c r="AG634" s="10">
        <v>0</v>
      </c>
      <c r="AH634" s="10">
        <v>0</v>
      </c>
      <c r="AI634" s="10">
        <v>0</v>
      </c>
      <c r="AJ634" s="10">
        <v>122.45</v>
      </c>
      <c r="AK634">
        <v>122.45</v>
      </c>
      <c r="AL634">
        <v>628</v>
      </c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</row>
    <row r="635" spans="1:91" x14ac:dyDescent="0.25">
      <c r="A635" s="10" t="s">
        <v>391</v>
      </c>
      <c r="B635" s="10">
        <v>629</v>
      </c>
      <c r="C635" s="10" t="s">
        <v>1176</v>
      </c>
      <c r="D635" s="10" t="s">
        <v>1177</v>
      </c>
      <c r="E635" s="10" t="s">
        <v>417</v>
      </c>
      <c r="F635" s="10">
        <v>1</v>
      </c>
      <c r="G635" s="10">
        <v>122.43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122.43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0</v>
      </c>
      <c r="AJ635" s="10">
        <v>122.43</v>
      </c>
      <c r="AK635">
        <v>122.43</v>
      </c>
      <c r="AL635">
        <v>629</v>
      </c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</row>
    <row r="636" spans="1:91" x14ac:dyDescent="0.25">
      <c r="A636" s="10" t="s">
        <v>391</v>
      </c>
      <c r="B636" s="10">
        <v>630</v>
      </c>
      <c r="C636" s="10" t="s">
        <v>824</v>
      </c>
      <c r="D636" s="10" t="s">
        <v>554</v>
      </c>
      <c r="E636" s="10" t="s">
        <v>376</v>
      </c>
      <c r="F636" s="10">
        <v>1</v>
      </c>
      <c r="G636" s="10">
        <v>122.18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122.18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  <c r="AG636" s="10">
        <v>0</v>
      </c>
      <c r="AH636" s="10">
        <v>0</v>
      </c>
      <c r="AI636" s="10">
        <v>0</v>
      </c>
      <c r="AJ636" s="10">
        <v>122.18</v>
      </c>
      <c r="AK636">
        <v>122.18</v>
      </c>
      <c r="AL636">
        <v>630</v>
      </c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</row>
    <row r="637" spans="1:91" x14ac:dyDescent="0.25">
      <c r="A637" s="10" t="s">
        <v>392</v>
      </c>
      <c r="B637" s="10">
        <v>631</v>
      </c>
      <c r="C637" s="10" t="s">
        <v>684</v>
      </c>
      <c r="D637" s="10" t="s">
        <v>685</v>
      </c>
      <c r="E637" s="10" t="s">
        <v>686</v>
      </c>
      <c r="F637" s="10">
        <v>1</v>
      </c>
      <c r="G637" s="10">
        <v>122.15</v>
      </c>
      <c r="H637" s="10">
        <v>122.15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  <c r="AH637" s="10">
        <v>0</v>
      </c>
      <c r="AI637" s="10">
        <v>0</v>
      </c>
      <c r="AJ637" s="10">
        <v>122.15</v>
      </c>
      <c r="AK637">
        <v>122.15</v>
      </c>
      <c r="AL637">
        <v>631</v>
      </c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</row>
    <row r="638" spans="1:91" x14ac:dyDescent="0.25">
      <c r="A638" s="10" t="s">
        <v>392</v>
      </c>
      <c r="B638" s="10">
        <v>632</v>
      </c>
      <c r="C638" s="10" t="s">
        <v>301</v>
      </c>
      <c r="D638" s="10" t="s">
        <v>509</v>
      </c>
      <c r="E638" s="10" t="s">
        <v>660</v>
      </c>
      <c r="F638" s="10">
        <v>1</v>
      </c>
      <c r="G638" s="10">
        <v>122.11</v>
      </c>
      <c r="H638" s="10">
        <v>122.11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  <c r="AG638" s="10">
        <v>0</v>
      </c>
      <c r="AH638" s="10">
        <v>0</v>
      </c>
      <c r="AI638" s="10">
        <v>0</v>
      </c>
      <c r="AJ638" s="10">
        <v>122.11</v>
      </c>
      <c r="AK638">
        <v>122.11</v>
      </c>
      <c r="AL638">
        <v>632</v>
      </c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</row>
    <row r="639" spans="1:91" x14ac:dyDescent="0.25">
      <c r="A639" s="10" t="s">
        <v>391</v>
      </c>
      <c r="B639" s="10">
        <v>634</v>
      </c>
      <c r="C639" s="10" t="s">
        <v>1178</v>
      </c>
      <c r="D639" s="10" t="s">
        <v>181</v>
      </c>
      <c r="E639" s="10" t="s">
        <v>374</v>
      </c>
      <c r="F639" s="10">
        <v>1</v>
      </c>
      <c r="G639" s="10">
        <v>121.96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121.96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121.96</v>
      </c>
      <c r="AK639">
        <v>121.96</v>
      </c>
      <c r="AL639">
        <v>634</v>
      </c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</row>
    <row r="640" spans="1:91" x14ac:dyDescent="0.25">
      <c r="A640" s="10" t="s">
        <v>391</v>
      </c>
      <c r="B640" s="10">
        <v>633</v>
      </c>
      <c r="C640" s="10" t="s">
        <v>825</v>
      </c>
      <c r="D640" s="10" t="s">
        <v>826</v>
      </c>
      <c r="E640" s="10" t="s">
        <v>827</v>
      </c>
      <c r="F640" s="10">
        <v>1</v>
      </c>
      <c r="G640" s="10">
        <v>121.96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121.96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121.96</v>
      </c>
      <c r="AK640">
        <v>121.96</v>
      </c>
      <c r="AL640">
        <v>633</v>
      </c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</row>
    <row r="641" spans="1:91" x14ac:dyDescent="0.25">
      <c r="A641" s="10" t="s">
        <v>391</v>
      </c>
      <c r="B641" s="10">
        <v>635</v>
      </c>
      <c r="C641" s="10" t="s">
        <v>614</v>
      </c>
      <c r="D641" s="10" t="s">
        <v>615</v>
      </c>
      <c r="E641" s="10" t="s">
        <v>616</v>
      </c>
      <c r="F641" s="10">
        <v>1</v>
      </c>
      <c r="G641" s="10">
        <v>121.92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121.92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  <c r="AH641" s="10">
        <v>0</v>
      </c>
      <c r="AI641" s="10">
        <v>0</v>
      </c>
      <c r="AJ641" s="10">
        <v>121.92</v>
      </c>
      <c r="AK641">
        <v>121.92</v>
      </c>
      <c r="AL641">
        <v>635</v>
      </c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</row>
    <row r="642" spans="1:91" x14ac:dyDescent="0.25">
      <c r="A642" s="10" t="s">
        <v>391</v>
      </c>
      <c r="B642" s="10">
        <v>636</v>
      </c>
      <c r="C642" s="10" t="s">
        <v>572</v>
      </c>
      <c r="D642" s="10" t="s">
        <v>35</v>
      </c>
      <c r="E642" s="10" t="s">
        <v>368</v>
      </c>
      <c r="F642" s="10">
        <v>1</v>
      </c>
      <c r="G642" s="10">
        <v>121.89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121.89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  <c r="AG642" s="10">
        <v>0</v>
      </c>
      <c r="AH642" s="10">
        <v>0</v>
      </c>
      <c r="AI642" s="10">
        <v>0</v>
      </c>
      <c r="AJ642" s="10">
        <v>121.89</v>
      </c>
      <c r="AK642">
        <v>121.89</v>
      </c>
      <c r="AL642">
        <v>636</v>
      </c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</row>
    <row r="643" spans="1:91" x14ac:dyDescent="0.25">
      <c r="A643" s="10" t="s">
        <v>391</v>
      </c>
      <c r="B643" s="10">
        <v>637</v>
      </c>
      <c r="C643" s="10" t="s">
        <v>828</v>
      </c>
      <c r="D643" s="10" t="s">
        <v>229</v>
      </c>
      <c r="E643" s="10" t="s">
        <v>372</v>
      </c>
      <c r="F643" s="10">
        <v>1</v>
      </c>
      <c r="G643" s="10">
        <v>121.85</v>
      </c>
      <c r="H643" s="10">
        <v>121.85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  <c r="AG643" s="10">
        <v>0</v>
      </c>
      <c r="AH643" s="10">
        <v>0</v>
      </c>
      <c r="AI643" s="10">
        <v>0</v>
      </c>
      <c r="AJ643" s="10">
        <v>121.85</v>
      </c>
      <c r="AK643">
        <v>121.85</v>
      </c>
      <c r="AL643">
        <v>637</v>
      </c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</row>
    <row r="644" spans="1:91" x14ac:dyDescent="0.25">
      <c r="A644" s="10" t="s">
        <v>391</v>
      </c>
      <c r="B644" s="10">
        <v>638</v>
      </c>
      <c r="C644" s="10" t="s">
        <v>1179</v>
      </c>
      <c r="D644" s="10" t="s">
        <v>1180</v>
      </c>
      <c r="E644" s="10" t="s">
        <v>386</v>
      </c>
      <c r="F644" s="10">
        <v>1</v>
      </c>
      <c r="G644" s="10">
        <v>121.82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121.82</v>
      </c>
      <c r="AC644" s="10">
        <v>0</v>
      </c>
      <c r="AD644" s="10">
        <v>0</v>
      </c>
      <c r="AE644" s="10">
        <v>0</v>
      </c>
      <c r="AF644" s="10">
        <v>0</v>
      </c>
      <c r="AG644" s="10">
        <v>0</v>
      </c>
      <c r="AH644" s="10">
        <v>0</v>
      </c>
      <c r="AI644" s="10">
        <v>0</v>
      </c>
      <c r="AJ644" s="10">
        <v>121.82</v>
      </c>
      <c r="AK644">
        <v>121.82</v>
      </c>
      <c r="AL644">
        <v>638</v>
      </c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</row>
    <row r="645" spans="1:91" x14ac:dyDescent="0.25">
      <c r="A645" s="10" t="s">
        <v>392</v>
      </c>
      <c r="B645" s="10">
        <v>639</v>
      </c>
      <c r="C645" s="10" t="s">
        <v>648</v>
      </c>
      <c r="D645" s="10" t="s">
        <v>829</v>
      </c>
      <c r="E645" s="10" t="s">
        <v>376</v>
      </c>
      <c r="F645" s="10">
        <v>1</v>
      </c>
      <c r="G645" s="10">
        <v>121.72</v>
      </c>
      <c r="H645" s="10">
        <v>121.72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  <c r="AH645" s="10">
        <v>0</v>
      </c>
      <c r="AI645" s="10">
        <v>0</v>
      </c>
      <c r="AJ645" s="10">
        <v>121.72</v>
      </c>
      <c r="AK645">
        <v>121.72</v>
      </c>
      <c r="AL645">
        <v>639</v>
      </c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</row>
    <row r="646" spans="1:91" x14ac:dyDescent="0.25">
      <c r="A646" s="10" t="s">
        <v>391</v>
      </c>
      <c r="B646" s="10">
        <v>640</v>
      </c>
      <c r="C646" s="10" t="s">
        <v>808</v>
      </c>
      <c r="D646" s="10" t="s">
        <v>683</v>
      </c>
      <c r="F646" s="10">
        <v>1</v>
      </c>
      <c r="G646" s="10">
        <v>121.63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121.63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  <c r="AG646" s="10">
        <v>0</v>
      </c>
      <c r="AH646" s="10">
        <v>0</v>
      </c>
      <c r="AI646" s="10">
        <v>0</v>
      </c>
      <c r="AJ646" s="10">
        <v>121.63</v>
      </c>
      <c r="AK646">
        <v>121.63</v>
      </c>
      <c r="AL646">
        <v>640</v>
      </c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</row>
    <row r="647" spans="1:91" x14ac:dyDescent="0.25">
      <c r="A647" s="10" t="s">
        <v>391</v>
      </c>
      <c r="B647" s="10">
        <v>641</v>
      </c>
      <c r="C647" s="10" t="s">
        <v>1308</v>
      </c>
      <c r="D647" s="10" t="s">
        <v>573</v>
      </c>
      <c r="E647" s="10" t="s">
        <v>359</v>
      </c>
      <c r="F647" s="10">
        <v>1</v>
      </c>
      <c r="G647" s="10">
        <v>121.49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121.49</v>
      </c>
      <c r="AF647" s="10">
        <v>0</v>
      </c>
      <c r="AG647" s="10">
        <v>0</v>
      </c>
      <c r="AH647" s="10">
        <v>0</v>
      </c>
      <c r="AI647" s="10">
        <v>0</v>
      </c>
      <c r="AJ647" s="10">
        <v>121.49</v>
      </c>
      <c r="AK647">
        <v>121.49</v>
      </c>
      <c r="AL647">
        <v>641</v>
      </c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</row>
    <row r="648" spans="1:91" x14ac:dyDescent="0.25">
      <c r="A648" s="10" t="s">
        <v>391</v>
      </c>
      <c r="B648" s="10">
        <v>642</v>
      </c>
      <c r="C648" s="10" t="s">
        <v>1294</v>
      </c>
      <c r="D648" s="10" t="s">
        <v>1295</v>
      </c>
      <c r="E648" s="10" t="s">
        <v>1296</v>
      </c>
      <c r="F648" s="10">
        <v>1</v>
      </c>
      <c r="G648" s="10">
        <v>121.22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121.22</v>
      </c>
      <c r="AD648" s="10">
        <v>0</v>
      </c>
      <c r="AE648" s="10">
        <v>0</v>
      </c>
      <c r="AF648" s="10">
        <v>0</v>
      </c>
      <c r="AG648" s="10">
        <v>0</v>
      </c>
      <c r="AH648" s="10">
        <v>0</v>
      </c>
      <c r="AI648" s="10">
        <v>0</v>
      </c>
      <c r="AJ648" s="10">
        <v>121.22</v>
      </c>
      <c r="AK648">
        <v>121.22</v>
      </c>
      <c r="AL648">
        <v>642</v>
      </c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</row>
    <row r="649" spans="1:91" x14ac:dyDescent="0.25">
      <c r="A649" s="10" t="s">
        <v>392</v>
      </c>
      <c r="B649" s="10">
        <v>643</v>
      </c>
      <c r="C649" s="10" t="s">
        <v>833</v>
      </c>
      <c r="D649" s="10" t="s">
        <v>834</v>
      </c>
      <c r="E649" s="10" t="s">
        <v>417</v>
      </c>
      <c r="F649" s="10">
        <v>1</v>
      </c>
      <c r="G649" s="10">
        <v>120.7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120.7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0</v>
      </c>
      <c r="AI649" s="10">
        <v>0</v>
      </c>
      <c r="AJ649" s="10">
        <v>120.7</v>
      </c>
      <c r="AK649">
        <v>120.7</v>
      </c>
      <c r="AL649">
        <v>643</v>
      </c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</row>
    <row r="650" spans="1:91" x14ac:dyDescent="0.25">
      <c r="A650" s="10" t="s">
        <v>392</v>
      </c>
      <c r="B650" s="10">
        <v>644</v>
      </c>
      <c r="C650" s="10" t="s">
        <v>1181</v>
      </c>
      <c r="D650" s="10" t="s">
        <v>1182</v>
      </c>
      <c r="E650" s="10" t="s">
        <v>367</v>
      </c>
      <c r="F650" s="10">
        <v>1</v>
      </c>
      <c r="G650" s="10">
        <v>120.69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120.69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0</v>
      </c>
      <c r="AI650" s="10">
        <v>0</v>
      </c>
      <c r="AJ650" s="10">
        <v>120.69</v>
      </c>
      <c r="AK650">
        <v>120.69</v>
      </c>
      <c r="AL650">
        <v>644</v>
      </c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</row>
    <row r="651" spans="1:91" x14ac:dyDescent="0.25">
      <c r="A651" s="10" t="s">
        <v>391</v>
      </c>
      <c r="B651" s="10">
        <v>645</v>
      </c>
      <c r="C651" s="10" t="s">
        <v>1183</v>
      </c>
      <c r="D651" s="10" t="s">
        <v>1184</v>
      </c>
      <c r="E651" s="10" t="s">
        <v>363</v>
      </c>
      <c r="F651" s="10">
        <v>1</v>
      </c>
      <c r="G651" s="10">
        <v>120.61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120.61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  <c r="AG651" s="10">
        <v>0</v>
      </c>
      <c r="AH651" s="10">
        <v>0</v>
      </c>
      <c r="AI651" s="10">
        <v>0</v>
      </c>
      <c r="AJ651" s="10">
        <v>120.61</v>
      </c>
      <c r="AK651">
        <v>120.61</v>
      </c>
      <c r="AL651">
        <v>645</v>
      </c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</row>
    <row r="652" spans="1:91" x14ac:dyDescent="0.25">
      <c r="A652" s="10" t="s">
        <v>391</v>
      </c>
      <c r="B652" s="10">
        <v>646</v>
      </c>
      <c r="C652" s="10" t="s">
        <v>835</v>
      </c>
      <c r="D652" s="10" t="s">
        <v>836</v>
      </c>
      <c r="F652" s="10">
        <v>1</v>
      </c>
      <c r="G652" s="10">
        <v>120.57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120.57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  <c r="AG652" s="10">
        <v>0</v>
      </c>
      <c r="AH652" s="10">
        <v>0</v>
      </c>
      <c r="AI652" s="10">
        <v>0</v>
      </c>
      <c r="AJ652" s="10">
        <v>120.57</v>
      </c>
      <c r="AK652">
        <v>120.57</v>
      </c>
      <c r="AL652">
        <v>646</v>
      </c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</row>
    <row r="653" spans="1:91" x14ac:dyDescent="0.25">
      <c r="A653" s="10" t="s">
        <v>391</v>
      </c>
      <c r="B653" s="10">
        <v>647</v>
      </c>
      <c r="C653" s="10" t="s">
        <v>68</v>
      </c>
      <c r="D653" s="10" t="s">
        <v>208</v>
      </c>
      <c r="F653" s="10">
        <v>1</v>
      </c>
      <c r="G653" s="10">
        <v>120.36</v>
      </c>
      <c r="H653" s="10">
        <v>0</v>
      </c>
      <c r="I653" s="10">
        <v>0</v>
      </c>
      <c r="J653" s="10">
        <v>0</v>
      </c>
      <c r="K653" s="10">
        <v>0</v>
      </c>
      <c r="L653" s="10">
        <v>120.36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0</v>
      </c>
      <c r="AH653" s="10">
        <v>0</v>
      </c>
      <c r="AI653" s="10">
        <v>0</v>
      </c>
      <c r="AJ653" s="10">
        <v>120.36</v>
      </c>
      <c r="AK653">
        <v>120.36</v>
      </c>
      <c r="AL653">
        <v>647</v>
      </c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</row>
    <row r="654" spans="1:91" x14ac:dyDescent="0.25">
      <c r="A654" s="10" t="s">
        <v>392</v>
      </c>
      <c r="B654" s="10">
        <v>648</v>
      </c>
      <c r="C654" s="10" t="s">
        <v>876</v>
      </c>
      <c r="D654" s="10" t="s">
        <v>877</v>
      </c>
      <c r="F654" s="10">
        <v>1</v>
      </c>
      <c r="G654" s="10">
        <v>120.29</v>
      </c>
      <c r="H654" s="10">
        <v>120.29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>
        <v>0</v>
      </c>
      <c r="AG654" s="10">
        <v>0</v>
      </c>
      <c r="AH654" s="10">
        <v>0</v>
      </c>
      <c r="AI654" s="10">
        <v>0</v>
      </c>
      <c r="AJ654" s="10">
        <v>120.29</v>
      </c>
      <c r="AK654">
        <v>120.29</v>
      </c>
      <c r="AL654">
        <v>648</v>
      </c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</row>
    <row r="655" spans="1:91" x14ac:dyDescent="0.25">
      <c r="A655" s="10" t="s">
        <v>392</v>
      </c>
      <c r="B655" s="10">
        <v>649</v>
      </c>
      <c r="C655" s="10" t="s">
        <v>917</v>
      </c>
      <c r="D655" s="10" t="s">
        <v>1185</v>
      </c>
      <c r="E655" s="10" t="s">
        <v>367</v>
      </c>
      <c r="F655" s="10">
        <v>1</v>
      </c>
      <c r="G655" s="10">
        <v>120.17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120.17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0</v>
      </c>
      <c r="AG655" s="10">
        <v>0</v>
      </c>
      <c r="AH655" s="10">
        <v>0</v>
      </c>
      <c r="AI655" s="10">
        <v>0</v>
      </c>
      <c r="AJ655" s="10">
        <v>120.17</v>
      </c>
      <c r="AK655">
        <v>120.17</v>
      </c>
      <c r="AL655">
        <v>649</v>
      </c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</row>
    <row r="656" spans="1:91" x14ac:dyDescent="0.25">
      <c r="A656" s="10" t="s">
        <v>391</v>
      </c>
      <c r="B656" s="10">
        <v>650</v>
      </c>
      <c r="C656" s="10" t="s">
        <v>1186</v>
      </c>
      <c r="D656" s="10" t="s">
        <v>25</v>
      </c>
      <c r="E656" s="10" t="s">
        <v>605</v>
      </c>
      <c r="F656" s="10">
        <v>1</v>
      </c>
      <c r="G656" s="10">
        <v>120.13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120.13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  <c r="AG656" s="10">
        <v>0</v>
      </c>
      <c r="AH656" s="10">
        <v>0</v>
      </c>
      <c r="AI656" s="10">
        <v>0</v>
      </c>
      <c r="AJ656" s="10">
        <v>120.13</v>
      </c>
      <c r="AK656">
        <v>120.13</v>
      </c>
      <c r="AL656">
        <v>650</v>
      </c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</row>
    <row r="657" spans="1:91" x14ac:dyDescent="0.25">
      <c r="A657" s="10" t="s">
        <v>391</v>
      </c>
      <c r="B657" s="10">
        <v>651</v>
      </c>
      <c r="C657" s="10" t="s">
        <v>666</v>
      </c>
      <c r="D657" s="10" t="s">
        <v>898</v>
      </c>
      <c r="E657" s="10" t="s">
        <v>367</v>
      </c>
      <c r="F657" s="10">
        <v>1</v>
      </c>
      <c r="G657" s="10">
        <v>120.11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120.11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0</v>
      </c>
      <c r="AH657" s="10">
        <v>0</v>
      </c>
      <c r="AI657" s="10">
        <v>0</v>
      </c>
      <c r="AJ657" s="10">
        <v>120.11</v>
      </c>
      <c r="AK657">
        <v>120.11</v>
      </c>
      <c r="AL657">
        <v>651</v>
      </c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</row>
    <row r="658" spans="1:91" x14ac:dyDescent="0.25">
      <c r="A658" s="10" t="s">
        <v>392</v>
      </c>
      <c r="B658" s="10">
        <v>654</v>
      </c>
      <c r="C658" s="10" t="s">
        <v>621</v>
      </c>
      <c r="D658" s="10" t="s">
        <v>560</v>
      </c>
      <c r="E658" s="10" t="s">
        <v>362</v>
      </c>
      <c r="F658" s="10">
        <v>1</v>
      </c>
      <c r="G658" s="10">
        <v>120.09</v>
      </c>
      <c r="H658" s="10">
        <v>0</v>
      </c>
      <c r="I658" s="10">
        <v>0</v>
      </c>
      <c r="J658" s="10">
        <v>120.09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10">
        <v>0</v>
      </c>
      <c r="AG658" s="10">
        <v>0</v>
      </c>
      <c r="AH658" s="10">
        <v>0</v>
      </c>
      <c r="AI658" s="10">
        <v>0</v>
      </c>
      <c r="AJ658" s="10">
        <v>120.09</v>
      </c>
      <c r="AK658">
        <v>120.09</v>
      </c>
      <c r="AL658">
        <v>654</v>
      </c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</row>
    <row r="659" spans="1:91" x14ac:dyDescent="0.25">
      <c r="A659" s="10" t="s">
        <v>391</v>
      </c>
      <c r="B659" s="10">
        <v>652</v>
      </c>
      <c r="C659" s="10" t="s">
        <v>597</v>
      </c>
      <c r="D659" s="10" t="s">
        <v>617</v>
      </c>
      <c r="E659" s="10" t="s">
        <v>359</v>
      </c>
      <c r="F659" s="10">
        <v>1</v>
      </c>
      <c r="G659" s="10">
        <v>120.09</v>
      </c>
      <c r="H659" s="10">
        <v>0</v>
      </c>
      <c r="I659" s="10">
        <v>0</v>
      </c>
      <c r="J659" s="10">
        <v>120.09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  <c r="AG659" s="10">
        <v>0</v>
      </c>
      <c r="AH659" s="10">
        <v>0</v>
      </c>
      <c r="AI659" s="10">
        <v>0</v>
      </c>
      <c r="AJ659" s="10">
        <v>120.09</v>
      </c>
      <c r="AK659">
        <v>120.09</v>
      </c>
      <c r="AL659">
        <v>652</v>
      </c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</row>
    <row r="660" spans="1:91" x14ac:dyDescent="0.25">
      <c r="A660" s="10" t="s">
        <v>391</v>
      </c>
      <c r="B660" s="10">
        <v>653</v>
      </c>
      <c r="C660" s="10" t="s">
        <v>1297</v>
      </c>
      <c r="D660" s="10" t="s">
        <v>1298</v>
      </c>
      <c r="F660" s="10">
        <v>1</v>
      </c>
      <c r="G660" s="10">
        <v>120.09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120.09</v>
      </c>
      <c r="AD660" s="10">
        <v>0</v>
      </c>
      <c r="AE660" s="10">
        <v>0</v>
      </c>
      <c r="AF660" s="10">
        <v>0</v>
      </c>
      <c r="AG660" s="10">
        <v>0</v>
      </c>
      <c r="AH660" s="10">
        <v>0</v>
      </c>
      <c r="AI660" s="10">
        <v>0</v>
      </c>
      <c r="AJ660" s="10">
        <v>120.09</v>
      </c>
      <c r="AK660">
        <v>120.09</v>
      </c>
      <c r="AL660">
        <v>653</v>
      </c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</row>
    <row r="661" spans="1:91" x14ac:dyDescent="0.25">
      <c r="A661" s="10" t="s">
        <v>391</v>
      </c>
      <c r="B661" s="10">
        <v>655</v>
      </c>
      <c r="C661" s="10" t="s">
        <v>300</v>
      </c>
      <c r="D661" s="10" t="s">
        <v>56</v>
      </c>
      <c r="E661" s="10" t="s">
        <v>367</v>
      </c>
      <c r="F661" s="10">
        <v>1</v>
      </c>
      <c r="G661" s="10">
        <v>119.72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119.72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  <c r="AH661" s="10">
        <v>0</v>
      </c>
      <c r="AI661" s="10">
        <v>0</v>
      </c>
      <c r="AJ661" s="10">
        <v>119.72</v>
      </c>
      <c r="AK661">
        <v>119.72</v>
      </c>
      <c r="AL661">
        <v>655</v>
      </c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</row>
    <row r="662" spans="1:91" x14ac:dyDescent="0.25">
      <c r="A662" s="10" t="s">
        <v>392</v>
      </c>
      <c r="B662" s="10">
        <v>656</v>
      </c>
      <c r="C662" s="10" t="s">
        <v>1187</v>
      </c>
      <c r="D662" s="10" t="s">
        <v>1188</v>
      </c>
      <c r="E662" s="10" t="s">
        <v>363</v>
      </c>
      <c r="F662" s="10">
        <v>1</v>
      </c>
      <c r="G662" s="10">
        <v>119.71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119.71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  <c r="AG662" s="10">
        <v>0</v>
      </c>
      <c r="AH662" s="10">
        <v>0</v>
      </c>
      <c r="AI662" s="10">
        <v>0</v>
      </c>
      <c r="AJ662" s="10">
        <v>119.71</v>
      </c>
      <c r="AK662">
        <v>119.71</v>
      </c>
      <c r="AL662">
        <v>656</v>
      </c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</row>
    <row r="663" spans="1:91" x14ac:dyDescent="0.25">
      <c r="A663" s="10" t="s">
        <v>392</v>
      </c>
      <c r="B663" s="10">
        <v>657</v>
      </c>
      <c r="C663" s="10" t="s">
        <v>460</v>
      </c>
      <c r="D663" s="10" t="s">
        <v>531</v>
      </c>
      <c r="E663" s="10" t="s">
        <v>362</v>
      </c>
      <c r="F663" s="10">
        <v>1</v>
      </c>
      <c r="G663" s="10">
        <v>119.65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119.65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  <c r="AG663" s="10">
        <v>0</v>
      </c>
      <c r="AH663" s="10">
        <v>0</v>
      </c>
      <c r="AI663" s="10">
        <v>0</v>
      </c>
      <c r="AJ663" s="10">
        <v>119.65</v>
      </c>
      <c r="AK663">
        <v>119.65</v>
      </c>
      <c r="AL663">
        <v>657</v>
      </c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</row>
    <row r="664" spans="1:91" x14ac:dyDescent="0.25">
      <c r="A664" s="10" t="s">
        <v>391</v>
      </c>
      <c r="B664" s="10">
        <v>658</v>
      </c>
      <c r="C664" s="10" t="s">
        <v>699</v>
      </c>
      <c r="D664" s="10" t="s">
        <v>640</v>
      </c>
      <c r="F664" s="10">
        <v>1</v>
      </c>
      <c r="G664" s="10">
        <v>119.43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119.43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  <c r="AG664" s="10">
        <v>0</v>
      </c>
      <c r="AH664" s="10">
        <v>0</v>
      </c>
      <c r="AI664" s="10">
        <v>0</v>
      </c>
      <c r="AJ664" s="10">
        <v>119.43</v>
      </c>
      <c r="AK664">
        <v>119.43</v>
      </c>
      <c r="AL664">
        <v>658</v>
      </c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</row>
    <row r="665" spans="1:91" x14ac:dyDescent="0.25">
      <c r="A665" s="10" t="s">
        <v>392</v>
      </c>
      <c r="B665" s="10">
        <v>659</v>
      </c>
      <c r="C665" s="10" t="s">
        <v>1289</v>
      </c>
      <c r="D665" s="10" t="s">
        <v>1299</v>
      </c>
      <c r="E665" s="10" t="s">
        <v>421</v>
      </c>
      <c r="F665" s="10">
        <v>1</v>
      </c>
      <c r="G665" s="10">
        <v>119.32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119.32</v>
      </c>
      <c r="AD665" s="10">
        <v>0</v>
      </c>
      <c r="AE665" s="10">
        <v>0</v>
      </c>
      <c r="AF665" s="10">
        <v>0</v>
      </c>
      <c r="AG665" s="10">
        <v>0</v>
      </c>
      <c r="AH665" s="10">
        <v>0</v>
      </c>
      <c r="AI665" s="10">
        <v>0</v>
      </c>
      <c r="AJ665" s="10">
        <v>119.32</v>
      </c>
      <c r="AK665">
        <v>119.32</v>
      </c>
      <c r="AL665">
        <v>659</v>
      </c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</row>
    <row r="666" spans="1:91" x14ac:dyDescent="0.25">
      <c r="A666" s="10" t="s">
        <v>392</v>
      </c>
      <c r="B666" s="10">
        <v>660</v>
      </c>
      <c r="C666" s="10" t="s">
        <v>812</v>
      </c>
      <c r="D666" s="10" t="s">
        <v>140</v>
      </c>
      <c r="E666" s="10" t="s">
        <v>358</v>
      </c>
      <c r="F666" s="10">
        <v>1</v>
      </c>
      <c r="G666" s="10">
        <v>119.31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119.31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0</v>
      </c>
      <c r="AG666" s="10">
        <v>0</v>
      </c>
      <c r="AH666" s="10">
        <v>0</v>
      </c>
      <c r="AI666" s="10">
        <v>0</v>
      </c>
      <c r="AJ666" s="10">
        <v>119.31</v>
      </c>
      <c r="AK666">
        <v>119.31</v>
      </c>
      <c r="AL666">
        <v>660</v>
      </c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</row>
    <row r="667" spans="1:91" x14ac:dyDescent="0.25">
      <c r="A667" s="10" t="s">
        <v>392</v>
      </c>
      <c r="B667" s="10">
        <v>661</v>
      </c>
      <c r="C667" s="10" t="s">
        <v>335</v>
      </c>
      <c r="D667" s="10" t="s">
        <v>569</v>
      </c>
      <c r="E667" s="10" t="s">
        <v>367</v>
      </c>
      <c r="F667" s="10">
        <v>1</v>
      </c>
      <c r="G667" s="10">
        <v>119.18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119.18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  <c r="AG667" s="10">
        <v>0</v>
      </c>
      <c r="AH667" s="10">
        <v>0</v>
      </c>
      <c r="AI667" s="10">
        <v>0</v>
      </c>
      <c r="AJ667" s="10">
        <v>119.18</v>
      </c>
      <c r="AK667">
        <v>119.18</v>
      </c>
      <c r="AL667">
        <v>661</v>
      </c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</row>
    <row r="668" spans="1:91" x14ac:dyDescent="0.25">
      <c r="A668" s="10" t="s">
        <v>391</v>
      </c>
      <c r="B668" s="10">
        <v>662</v>
      </c>
      <c r="C668" s="10" t="s">
        <v>1189</v>
      </c>
      <c r="D668" s="10" t="s">
        <v>1190</v>
      </c>
      <c r="E668" s="10" t="s">
        <v>374</v>
      </c>
      <c r="F668" s="10">
        <v>1</v>
      </c>
      <c r="G668" s="10">
        <v>119.17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119.17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  <c r="AG668" s="10">
        <v>0</v>
      </c>
      <c r="AH668" s="10">
        <v>0</v>
      </c>
      <c r="AI668" s="10">
        <v>0</v>
      </c>
      <c r="AJ668" s="10">
        <v>119.17</v>
      </c>
      <c r="AK668">
        <v>119.17</v>
      </c>
      <c r="AL668">
        <v>662</v>
      </c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</row>
    <row r="669" spans="1:91" x14ac:dyDescent="0.25">
      <c r="A669" s="10" t="s">
        <v>391</v>
      </c>
      <c r="B669" s="10">
        <v>663</v>
      </c>
      <c r="C669" s="10" t="s">
        <v>218</v>
      </c>
      <c r="D669" s="10" t="s">
        <v>897</v>
      </c>
      <c r="F669" s="10">
        <v>1</v>
      </c>
      <c r="G669" s="10">
        <v>119.12</v>
      </c>
      <c r="H669" s="10">
        <v>0</v>
      </c>
      <c r="I669" s="10">
        <v>119.12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  <c r="AG669" s="10">
        <v>0</v>
      </c>
      <c r="AH669" s="10">
        <v>0</v>
      </c>
      <c r="AI669" s="10">
        <v>0</v>
      </c>
      <c r="AJ669" s="10">
        <v>119.12</v>
      </c>
      <c r="AK669">
        <v>119.12</v>
      </c>
      <c r="AL669">
        <v>663</v>
      </c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</row>
    <row r="670" spans="1:91" x14ac:dyDescent="0.25">
      <c r="A670" s="10" t="s">
        <v>391</v>
      </c>
      <c r="B670" s="10">
        <v>664</v>
      </c>
      <c r="C670" s="10" t="s">
        <v>1189</v>
      </c>
      <c r="D670" s="10" t="s">
        <v>61</v>
      </c>
      <c r="E670" s="10" t="s">
        <v>374</v>
      </c>
      <c r="F670" s="10">
        <v>1</v>
      </c>
      <c r="G670" s="10">
        <v>119.1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119.1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>
        <v>0</v>
      </c>
      <c r="AG670" s="10">
        <v>0</v>
      </c>
      <c r="AH670" s="10">
        <v>0</v>
      </c>
      <c r="AI670" s="10">
        <v>0</v>
      </c>
      <c r="AJ670" s="10">
        <v>119.1</v>
      </c>
      <c r="AK670">
        <v>119.1</v>
      </c>
      <c r="AL670">
        <v>664</v>
      </c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</row>
    <row r="671" spans="1:91" x14ac:dyDescent="0.25">
      <c r="A671" s="10" t="s">
        <v>392</v>
      </c>
      <c r="B671" s="10">
        <v>665</v>
      </c>
      <c r="C671" s="10" t="s">
        <v>1315</v>
      </c>
      <c r="D671" s="10" t="s">
        <v>1321</v>
      </c>
      <c r="E671" s="10" t="s">
        <v>383</v>
      </c>
      <c r="F671" s="10">
        <v>1</v>
      </c>
      <c r="G671" s="10">
        <v>118.96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  <c r="AG671" s="10">
        <v>118.96</v>
      </c>
      <c r="AH671" s="10">
        <v>0</v>
      </c>
      <c r="AI671" s="10">
        <v>0</v>
      </c>
      <c r="AJ671" s="10">
        <v>118.96</v>
      </c>
      <c r="AK671">
        <v>118.96</v>
      </c>
      <c r="AL671">
        <v>665</v>
      </c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</row>
    <row r="672" spans="1:91" x14ac:dyDescent="0.25">
      <c r="A672" s="10" t="s">
        <v>391</v>
      </c>
      <c r="B672" s="10">
        <v>666</v>
      </c>
      <c r="C672" s="10" t="s">
        <v>1191</v>
      </c>
      <c r="D672" s="10" t="s">
        <v>1192</v>
      </c>
      <c r="E672" s="10" t="s">
        <v>1193</v>
      </c>
      <c r="F672" s="10">
        <v>1</v>
      </c>
      <c r="G672" s="10">
        <v>118.84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118.84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  <c r="AG672" s="10">
        <v>0</v>
      </c>
      <c r="AH672" s="10">
        <v>0</v>
      </c>
      <c r="AI672" s="10">
        <v>0</v>
      </c>
      <c r="AJ672" s="10">
        <v>118.84</v>
      </c>
      <c r="AK672">
        <v>118.84</v>
      </c>
      <c r="AL672">
        <v>666</v>
      </c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</row>
    <row r="673" spans="1:91" x14ac:dyDescent="0.25">
      <c r="A673" s="10" t="s">
        <v>391</v>
      </c>
      <c r="B673" s="10">
        <v>667</v>
      </c>
      <c r="C673" s="10" t="s">
        <v>1194</v>
      </c>
      <c r="D673" s="10" t="s">
        <v>1195</v>
      </c>
      <c r="E673" s="10" t="s">
        <v>605</v>
      </c>
      <c r="F673" s="10">
        <v>1</v>
      </c>
      <c r="G673" s="10">
        <v>118.65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118.65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  <c r="AG673" s="10">
        <v>0</v>
      </c>
      <c r="AH673" s="10">
        <v>0</v>
      </c>
      <c r="AI673" s="10">
        <v>0</v>
      </c>
      <c r="AJ673" s="10">
        <v>118.65</v>
      </c>
      <c r="AK673">
        <v>118.65</v>
      </c>
      <c r="AL673">
        <v>667</v>
      </c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</row>
    <row r="674" spans="1:91" x14ac:dyDescent="0.25">
      <c r="A674" s="10" t="s">
        <v>391</v>
      </c>
      <c r="B674" s="10">
        <v>668</v>
      </c>
      <c r="C674" s="10" t="s">
        <v>555</v>
      </c>
      <c r="D674" s="10" t="s">
        <v>1300</v>
      </c>
      <c r="F674" s="10">
        <v>1</v>
      </c>
      <c r="G674" s="10">
        <v>118.64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118.64</v>
      </c>
      <c r="AE674" s="10">
        <v>0</v>
      </c>
      <c r="AF674" s="10">
        <v>0</v>
      </c>
      <c r="AG674" s="10">
        <v>0</v>
      </c>
      <c r="AH674" s="10">
        <v>0</v>
      </c>
      <c r="AI674" s="10">
        <v>0</v>
      </c>
      <c r="AJ674" s="10">
        <v>118.64</v>
      </c>
      <c r="AK674">
        <v>118.64</v>
      </c>
      <c r="AL674">
        <v>668</v>
      </c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</row>
    <row r="675" spans="1:91" x14ac:dyDescent="0.25">
      <c r="A675" s="10" t="s">
        <v>391</v>
      </c>
      <c r="B675" s="10">
        <v>669</v>
      </c>
      <c r="C675" s="10" t="s">
        <v>53</v>
      </c>
      <c r="D675" s="10" t="s">
        <v>54</v>
      </c>
      <c r="E675" s="10" t="s">
        <v>361</v>
      </c>
      <c r="F675" s="10">
        <v>1</v>
      </c>
      <c r="G675" s="10">
        <v>118.64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118.64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  <c r="AG675" s="10">
        <v>0</v>
      </c>
      <c r="AH675" s="10">
        <v>0</v>
      </c>
      <c r="AI675" s="10">
        <v>0</v>
      </c>
      <c r="AJ675" s="10">
        <v>118.64</v>
      </c>
      <c r="AK675">
        <v>118.64</v>
      </c>
      <c r="AL675">
        <v>669</v>
      </c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</row>
    <row r="676" spans="1:91" x14ac:dyDescent="0.25">
      <c r="A676" s="10" t="s">
        <v>392</v>
      </c>
      <c r="B676" s="10">
        <v>670</v>
      </c>
      <c r="C676" s="10" t="s">
        <v>156</v>
      </c>
      <c r="D676" s="10" t="s">
        <v>179</v>
      </c>
      <c r="E676" s="10" t="s">
        <v>357</v>
      </c>
      <c r="F676" s="10">
        <v>1</v>
      </c>
      <c r="G676" s="10">
        <v>118.54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118.54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10">
        <v>0</v>
      </c>
      <c r="AG676" s="10">
        <v>0</v>
      </c>
      <c r="AH676" s="10">
        <v>0</v>
      </c>
      <c r="AI676" s="10">
        <v>0</v>
      </c>
      <c r="AJ676" s="10">
        <v>118.54</v>
      </c>
      <c r="AK676">
        <v>118.54</v>
      </c>
      <c r="AL676">
        <v>670</v>
      </c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</row>
    <row r="677" spans="1:91" x14ac:dyDescent="0.25">
      <c r="A677" s="10" t="s">
        <v>391</v>
      </c>
      <c r="B677" s="10">
        <v>671</v>
      </c>
      <c r="C677" s="10" t="s">
        <v>218</v>
      </c>
      <c r="D677" s="10" t="s">
        <v>1196</v>
      </c>
      <c r="F677" s="10">
        <v>1</v>
      </c>
      <c r="G677" s="10">
        <v>118.27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118.27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  <c r="AG677" s="10">
        <v>0</v>
      </c>
      <c r="AH677" s="10">
        <v>0</v>
      </c>
      <c r="AI677" s="10">
        <v>0</v>
      </c>
      <c r="AJ677" s="10">
        <v>118.27</v>
      </c>
      <c r="AK677">
        <v>118.27</v>
      </c>
      <c r="AL677">
        <v>671</v>
      </c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</row>
    <row r="678" spans="1:91" x14ac:dyDescent="0.25">
      <c r="A678" s="10" t="s">
        <v>391</v>
      </c>
      <c r="B678" s="10">
        <v>672</v>
      </c>
      <c r="C678" s="10" t="s">
        <v>515</v>
      </c>
      <c r="D678" s="10" t="s">
        <v>41</v>
      </c>
      <c r="E678" s="10" t="s">
        <v>367</v>
      </c>
      <c r="F678" s="10">
        <v>1</v>
      </c>
      <c r="G678" s="10">
        <v>118.24</v>
      </c>
      <c r="H678" s="10">
        <v>0</v>
      </c>
      <c r="I678" s="10">
        <v>0</v>
      </c>
      <c r="J678" s="10">
        <v>118.24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  <c r="AG678" s="10">
        <v>0</v>
      </c>
      <c r="AH678" s="10">
        <v>0</v>
      </c>
      <c r="AI678" s="10">
        <v>0</v>
      </c>
      <c r="AJ678" s="10">
        <v>118.24</v>
      </c>
      <c r="AK678">
        <v>118.24</v>
      </c>
      <c r="AL678">
        <v>672</v>
      </c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</row>
    <row r="679" spans="1:91" x14ac:dyDescent="0.25">
      <c r="A679" s="10" t="s">
        <v>391</v>
      </c>
      <c r="B679" s="10">
        <v>673</v>
      </c>
      <c r="C679" s="10" t="s">
        <v>247</v>
      </c>
      <c r="D679" s="10" t="s">
        <v>1322</v>
      </c>
      <c r="E679" s="10" t="s">
        <v>1323</v>
      </c>
      <c r="F679" s="10">
        <v>1</v>
      </c>
      <c r="G679" s="10">
        <v>118.19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  <c r="AG679" s="10">
        <v>118.19</v>
      </c>
      <c r="AH679" s="10">
        <v>0</v>
      </c>
      <c r="AI679" s="10">
        <v>0</v>
      </c>
      <c r="AJ679" s="10">
        <v>118.19</v>
      </c>
      <c r="AK679">
        <v>118.19</v>
      </c>
      <c r="AL679">
        <v>673</v>
      </c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</row>
    <row r="680" spans="1:91" x14ac:dyDescent="0.25">
      <c r="A680" s="10" t="s">
        <v>711</v>
      </c>
      <c r="B680" s="10">
        <v>674</v>
      </c>
      <c r="C680" s="10" t="s">
        <v>1139</v>
      </c>
      <c r="D680" s="10" t="s">
        <v>1197</v>
      </c>
      <c r="E680" s="10" t="s">
        <v>367</v>
      </c>
      <c r="F680" s="10">
        <v>1</v>
      </c>
      <c r="G680" s="10">
        <v>117.99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117.99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  <c r="AG680" s="10">
        <v>0</v>
      </c>
      <c r="AH680" s="10">
        <v>0</v>
      </c>
      <c r="AI680" s="10">
        <v>0</v>
      </c>
      <c r="AJ680" s="10">
        <v>117.99</v>
      </c>
      <c r="AK680">
        <v>117.99</v>
      </c>
      <c r="AL680">
        <v>674</v>
      </c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</row>
    <row r="681" spans="1:91" x14ac:dyDescent="0.25">
      <c r="A681" s="10" t="s">
        <v>711</v>
      </c>
      <c r="B681" s="10">
        <v>675</v>
      </c>
      <c r="C681" s="10" t="s">
        <v>1198</v>
      </c>
      <c r="D681" s="10" t="s">
        <v>1199</v>
      </c>
      <c r="E681" s="10" t="s">
        <v>367</v>
      </c>
      <c r="F681" s="10">
        <v>1</v>
      </c>
      <c r="G681" s="10">
        <v>117.99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117.99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  <c r="AG681" s="10">
        <v>0</v>
      </c>
      <c r="AH681" s="10">
        <v>0</v>
      </c>
      <c r="AI681" s="10">
        <v>0</v>
      </c>
      <c r="AJ681" s="10">
        <v>117.99</v>
      </c>
      <c r="AK681">
        <v>117.99</v>
      </c>
      <c r="AL681">
        <v>675</v>
      </c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</row>
    <row r="682" spans="1:91" x14ac:dyDescent="0.25">
      <c r="A682" s="10" t="s">
        <v>392</v>
      </c>
      <c r="B682" s="10">
        <v>676</v>
      </c>
      <c r="C682" s="10" t="s">
        <v>894</v>
      </c>
      <c r="D682" s="10" t="s">
        <v>895</v>
      </c>
      <c r="E682" s="10" t="s">
        <v>367</v>
      </c>
      <c r="F682" s="10">
        <v>1</v>
      </c>
      <c r="G682" s="10">
        <v>117.66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117.66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10">
        <v>0</v>
      </c>
      <c r="AG682" s="10">
        <v>0</v>
      </c>
      <c r="AH682" s="10">
        <v>0</v>
      </c>
      <c r="AI682" s="10">
        <v>0</v>
      </c>
      <c r="AJ682" s="10">
        <v>117.66</v>
      </c>
      <c r="AK682">
        <v>117.66</v>
      </c>
      <c r="AL682">
        <v>676</v>
      </c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</row>
    <row r="683" spans="1:91" x14ac:dyDescent="0.25">
      <c r="A683" s="10" t="s">
        <v>392</v>
      </c>
      <c r="B683" s="10">
        <v>677</v>
      </c>
      <c r="C683" s="10" t="s">
        <v>340</v>
      </c>
      <c r="D683" s="10" t="s">
        <v>341</v>
      </c>
      <c r="E683" s="10" t="s">
        <v>357</v>
      </c>
      <c r="F683" s="10">
        <v>1</v>
      </c>
      <c r="G683" s="10">
        <v>117.65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117.65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  <c r="AI683" s="10">
        <v>0</v>
      </c>
      <c r="AJ683" s="10">
        <v>117.65</v>
      </c>
      <c r="AK683">
        <v>117.65</v>
      </c>
      <c r="AL683">
        <v>677</v>
      </c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</row>
    <row r="684" spans="1:91" x14ac:dyDescent="0.25">
      <c r="A684" s="10" t="s">
        <v>392</v>
      </c>
      <c r="B684" s="10">
        <v>678</v>
      </c>
      <c r="C684" s="10" t="s">
        <v>864</v>
      </c>
      <c r="D684" s="10" t="s">
        <v>264</v>
      </c>
      <c r="E684" s="10" t="s">
        <v>367</v>
      </c>
      <c r="F684" s="10">
        <v>1</v>
      </c>
      <c r="G684" s="10">
        <v>117.63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117.63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  <c r="AG684" s="10">
        <v>0</v>
      </c>
      <c r="AH684" s="10">
        <v>0</v>
      </c>
      <c r="AI684" s="10">
        <v>0</v>
      </c>
      <c r="AJ684" s="10">
        <v>117.63</v>
      </c>
      <c r="AK684">
        <v>117.63</v>
      </c>
      <c r="AL684">
        <v>678</v>
      </c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</row>
    <row r="685" spans="1:91" x14ac:dyDescent="0.25">
      <c r="A685" s="10" t="s">
        <v>392</v>
      </c>
      <c r="B685" s="10">
        <v>680</v>
      </c>
      <c r="C685" s="10" t="s">
        <v>1200</v>
      </c>
      <c r="D685" s="10" t="s">
        <v>1201</v>
      </c>
      <c r="E685" s="10" t="s">
        <v>363</v>
      </c>
      <c r="F685" s="10">
        <v>1</v>
      </c>
      <c r="G685" s="10">
        <v>117.25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117.25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  <c r="AI685" s="10">
        <v>0</v>
      </c>
      <c r="AJ685" s="10">
        <v>117.25</v>
      </c>
      <c r="AK685">
        <v>117.25</v>
      </c>
      <c r="AL685">
        <v>680</v>
      </c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</row>
    <row r="686" spans="1:91" x14ac:dyDescent="0.25">
      <c r="A686" s="10" t="s">
        <v>392</v>
      </c>
      <c r="B686" s="10">
        <v>679</v>
      </c>
      <c r="C686" s="10" t="s">
        <v>1200</v>
      </c>
      <c r="D686" s="10" t="s">
        <v>1301</v>
      </c>
      <c r="E686" s="10" t="s">
        <v>1302</v>
      </c>
      <c r="F686" s="10">
        <v>1</v>
      </c>
      <c r="G686" s="10">
        <v>117.25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117.25</v>
      </c>
      <c r="AD686" s="10">
        <v>0</v>
      </c>
      <c r="AE686" s="10">
        <v>0</v>
      </c>
      <c r="AF686" s="10">
        <v>0</v>
      </c>
      <c r="AG686" s="10">
        <v>0</v>
      </c>
      <c r="AH686" s="10">
        <v>0</v>
      </c>
      <c r="AI686" s="10">
        <v>0</v>
      </c>
      <c r="AJ686" s="10">
        <v>117.25</v>
      </c>
      <c r="AK686">
        <v>117.25</v>
      </c>
      <c r="AL686">
        <v>679</v>
      </c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</row>
    <row r="687" spans="1:91" x14ac:dyDescent="0.25">
      <c r="A687" s="10" t="s">
        <v>392</v>
      </c>
      <c r="B687" s="10">
        <v>681</v>
      </c>
      <c r="C687" s="10" t="s">
        <v>477</v>
      </c>
      <c r="D687" s="10" t="s">
        <v>868</v>
      </c>
      <c r="F687" s="10">
        <v>1</v>
      </c>
      <c r="G687" s="10">
        <v>117.18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117.18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  <c r="AI687" s="10">
        <v>0</v>
      </c>
      <c r="AJ687" s="10">
        <v>117.18</v>
      </c>
      <c r="AK687">
        <v>117.18</v>
      </c>
      <c r="AL687">
        <v>681</v>
      </c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</row>
    <row r="688" spans="1:91" x14ac:dyDescent="0.25">
      <c r="A688" s="10" t="s">
        <v>392</v>
      </c>
      <c r="B688" s="10">
        <v>682</v>
      </c>
      <c r="C688" s="10" t="s">
        <v>532</v>
      </c>
      <c r="D688" s="10" t="s">
        <v>1202</v>
      </c>
      <c r="E688" s="10" t="s">
        <v>364</v>
      </c>
      <c r="F688" s="10">
        <v>1</v>
      </c>
      <c r="G688" s="10">
        <v>117.12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117.12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  <c r="AH688" s="10">
        <v>0</v>
      </c>
      <c r="AI688" s="10">
        <v>0</v>
      </c>
      <c r="AJ688" s="10">
        <v>117.12</v>
      </c>
      <c r="AK688">
        <v>117.12</v>
      </c>
      <c r="AL688">
        <v>682</v>
      </c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</row>
    <row r="689" spans="1:91" x14ac:dyDescent="0.25">
      <c r="A689" s="10" t="s">
        <v>392</v>
      </c>
      <c r="B689" s="10">
        <v>683</v>
      </c>
      <c r="C689" s="10" t="s">
        <v>347</v>
      </c>
      <c r="D689" s="10" t="s">
        <v>197</v>
      </c>
      <c r="E689" s="10" t="s">
        <v>367</v>
      </c>
      <c r="F689" s="10">
        <v>1</v>
      </c>
      <c r="G689" s="10">
        <v>117.02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117.02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  <c r="AI689" s="10">
        <v>0</v>
      </c>
      <c r="AJ689" s="10">
        <v>117.02</v>
      </c>
      <c r="AK689">
        <v>117.02</v>
      </c>
      <c r="AL689">
        <v>683</v>
      </c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</row>
    <row r="690" spans="1:91" x14ac:dyDescent="0.25">
      <c r="A690" s="10" t="s">
        <v>711</v>
      </c>
      <c r="B690" s="10">
        <v>684</v>
      </c>
      <c r="C690" s="10" t="s">
        <v>1203</v>
      </c>
      <c r="D690" s="10" t="s">
        <v>1204</v>
      </c>
      <c r="E690" s="10" t="s">
        <v>365</v>
      </c>
      <c r="F690" s="10">
        <v>1</v>
      </c>
      <c r="G690" s="10">
        <v>116.9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116.9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0</v>
      </c>
      <c r="AH690" s="10">
        <v>0</v>
      </c>
      <c r="AI690" s="10">
        <v>0</v>
      </c>
      <c r="AJ690" s="10">
        <v>116.9</v>
      </c>
      <c r="AK690">
        <v>116.9</v>
      </c>
      <c r="AL690">
        <v>684</v>
      </c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</row>
    <row r="691" spans="1:91" x14ac:dyDescent="0.25">
      <c r="A691" s="10" t="s">
        <v>391</v>
      </c>
      <c r="B691" s="10">
        <v>685</v>
      </c>
      <c r="C691" s="10" t="s">
        <v>1205</v>
      </c>
      <c r="D691" s="10" t="s">
        <v>1206</v>
      </c>
      <c r="E691" s="10" t="s">
        <v>365</v>
      </c>
      <c r="F691" s="10">
        <v>1</v>
      </c>
      <c r="G691" s="10">
        <v>116.89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116.89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  <c r="AH691" s="10">
        <v>0</v>
      </c>
      <c r="AI691" s="10">
        <v>0</v>
      </c>
      <c r="AJ691" s="10">
        <v>116.89</v>
      </c>
      <c r="AK691">
        <v>116.89</v>
      </c>
      <c r="AL691">
        <v>685</v>
      </c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</row>
    <row r="692" spans="1:91" x14ac:dyDescent="0.25">
      <c r="A692" s="10" t="s">
        <v>392</v>
      </c>
      <c r="B692" s="10">
        <v>686</v>
      </c>
      <c r="C692" s="10" t="s">
        <v>160</v>
      </c>
      <c r="D692" s="10" t="s">
        <v>893</v>
      </c>
      <c r="E692" s="10" t="s">
        <v>360</v>
      </c>
      <c r="F692" s="10">
        <v>1</v>
      </c>
      <c r="G692" s="10">
        <v>116.74</v>
      </c>
      <c r="H692" s="10">
        <v>0</v>
      </c>
      <c r="I692" s="10">
        <v>0</v>
      </c>
      <c r="J692" s="10">
        <v>0</v>
      </c>
      <c r="K692" s="10">
        <v>116.74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  <c r="AI692" s="10">
        <v>0</v>
      </c>
      <c r="AJ692" s="10">
        <v>116.74</v>
      </c>
      <c r="AK692">
        <v>116.74</v>
      </c>
      <c r="AL692">
        <v>686</v>
      </c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</row>
    <row r="693" spans="1:91" x14ac:dyDescent="0.25">
      <c r="A693" s="10" t="s">
        <v>391</v>
      </c>
      <c r="B693" s="10">
        <v>687</v>
      </c>
      <c r="C693" s="10" t="s">
        <v>891</v>
      </c>
      <c r="D693" s="10" t="s">
        <v>892</v>
      </c>
      <c r="E693" s="10" t="s">
        <v>360</v>
      </c>
      <c r="F693" s="10">
        <v>1</v>
      </c>
      <c r="G693" s="10">
        <v>116.69</v>
      </c>
      <c r="H693" s="10">
        <v>0</v>
      </c>
      <c r="I693" s="10">
        <v>0</v>
      </c>
      <c r="J693" s="10">
        <v>0</v>
      </c>
      <c r="K693" s="10">
        <v>116.69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0</v>
      </c>
      <c r="AI693" s="10">
        <v>0</v>
      </c>
      <c r="AJ693" s="10">
        <v>116.69</v>
      </c>
      <c r="AK693">
        <v>116.69</v>
      </c>
      <c r="AL693">
        <v>687</v>
      </c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</row>
    <row r="694" spans="1:91" x14ac:dyDescent="0.25">
      <c r="A694" s="10" t="s">
        <v>391</v>
      </c>
      <c r="B694" s="10">
        <v>688</v>
      </c>
      <c r="C694" s="10" t="s">
        <v>1157</v>
      </c>
      <c r="D694" s="10" t="s">
        <v>295</v>
      </c>
      <c r="E694" s="10" t="s">
        <v>417</v>
      </c>
      <c r="F694" s="10">
        <v>1</v>
      </c>
      <c r="G694" s="10">
        <v>116.67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116.67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0</v>
      </c>
      <c r="AI694" s="10">
        <v>0</v>
      </c>
      <c r="AJ694" s="10">
        <v>116.67</v>
      </c>
      <c r="AK694">
        <v>116.67</v>
      </c>
      <c r="AL694">
        <v>688</v>
      </c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</row>
    <row r="695" spans="1:91" x14ac:dyDescent="0.25">
      <c r="A695" s="10" t="s">
        <v>391</v>
      </c>
      <c r="B695" s="10">
        <v>689</v>
      </c>
      <c r="C695" s="10" t="s">
        <v>310</v>
      </c>
      <c r="D695" s="10" t="s">
        <v>293</v>
      </c>
      <c r="E695" s="10" t="s">
        <v>690</v>
      </c>
      <c r="F695" s="10">
        <v>1</v>
      </c>
      <c r="G695" s="10">
        <v>116.54</v>
      </c>
      <c r="H695" s="10">
        <v>0</v>
      </c>
      <c r="I695" s="10">
        <v>0</v>
      </c>
      <c r="J695" s="10">
        <v>116.54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  <c r="AH695" s="10">
        <v>0</v>
      </c>
      <c r="AI695" s="10">
        <v>0</v>
      </c>
      <c r="AJ695" s="10">
        <v>116.54</v>
      </c>
      <c r="AK695">
        <v>116.54</v>
      </c>
      <c r="AL695">
        <v>689</v>
      </c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</row>
    <row r="696" spans="1:91" x14ac:dyDescent="0.25">
      <c r="A696" s="10" t="s">
        <v>391</v>
      </c>
      <c r="B696" s="10">
        <v>690</v>
      </c>
      <c r="C696" s="10" t="s">
        <v>1207</v>
      </c>
      <c r="D696" s="10" t="s">
        <v>94</v>
      </c>
      <c r="E696" s="10" t="s">
        <v>421</v>
      </c>
      <c r="F696" s="10">
        <v>1</v>
      </c>
      <c r="G696" s="10">
        <v>116.53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116.53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  <c r="AH696" s="10">
        <v>0</v>
      </c>
      <c r="AI696" s="10">
        <v>0</v>
      </c>
      <c r="AJ696" s="10">
        <v>116.53</v>
      </c>
      <c r="AK696">
        <v>116.53</v>
      </c>
      <c r="AL696">
        <v>690</v>
      </c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</row>
    <row r="697" spans="1:91" x14ac:dyDescent="0.25">
      <c r="A697" s="10" t="s">
        <v>391</v>
      </c>
      <c r="B697" s="10">
        <v>691</v>
      </c>
      <c r="C697" s="10" t="s">
        <v>1208</v>
      </c>
      <c r="D697" s="10" t="s">
        <v>1164</v>
      </c>
      <c r="E697" s="10" t="s">
        <v>417</v>
      </c>
      <c r="F697" s="10">
        <v>1</v>
      </c>
      <c r="G697" s="10">
        <v>116.51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116.51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  <c r="AI697" s="10">
        <v>0</v>
      </c>
      <c r="AJ697" s="10">
        <v>116.51</v>
      </c>
      <c r="AK697">
        <v>116.51</v>
      </c>
      <c r="AL697">
        <v>691</v>
      </c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</row>
    <row r="698" spans="1:91" x14ac:dyDescent="0.25">
      <c r="A698" s="10" t="s">
        <v>392</v>
      </c>
      <c r="B698" s="10">
        <v>692</v>
      </c>
      <c r="C698" s="10" t="s">
        <v>1209</v>
      </c>
      <c r="D698" s="10" t="s">
        <v>529</v>
      </c>
      <c r="E698" s="10" t="s">
        <v>1210</v>
      </c>
      <c r="F698" s="10">
        <v>1</v>
      </c>
      <c r="G698" s="10">
        <v>116.34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116.34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  <c r="AI698" s="10">
        <v>0</v>
      </c>
      <c r="AJ698" s="10">
        <v>116.34</v>
      </c>
      <c r="AK698">
        <v>116.34</v>
      </c>
      <c r="AL698">
        <v>692</v>
      </c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</row>
    <row r="699" spans="1:91" x14ac:dyDescent="0.25">
      <c r="A699" s="10" t="s">
        <v>392</v>
      </c>
      <c r="B699" s="10">
        <v>693</v>
      </c>
      <c r="C699" s="10" t="s">
        <v>908</v>
      </c>
      <c r="D699" s="10" t="s">
        <v>909</v>
      </c>
      <c r="F699" s="10">
        <v>1</v>
      </c>
      <c r="G699" s="10">
        <v>116.29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116.29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0</v>
      </c>
      <c r="AI699" s="10">
        <v>0</v>
      </c>
      <c r="AJ699" s="10">
        <v>116.29</v>
      </c>
      <c r="AK699">
        <v>116.29</v>
      </c>
      <c r="AL699">
        <v>693</v>
      </c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</row>
    <row r="700" spans="1:91" x14ac:dyDescent="0.25">
      <c r="A700" s="10" t="s">
        <v>391</v>
      </c>
      <c r="B700" s="10">
        <v>694</v>
      </c>
      <c r="C700" s="10" t="s">
        <v>40</v>
      </c>
      <c r="D700" s="10" t="s">
        <v>633</v>
      </c>
      <c r="F700" s="10">
        <v>1</v>
      </c>
      <c r="G700" s="10">
        <v>116.05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116.05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  <c r="AI700" s="10">
        <v>0</v>
      </c>
      <c r="AJ700" s="10">
        <v>116.05</v>
      </c>
      <c r="AK700">
        <v>116.05</v>
      </c>
      <c r="AL700">
        <v>694</v>
      </c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</row>
    <row r="701" spans="1:91" x14ac:dyDescent="0.25">
      <c r="A701" s="10" t="s">
        <v>392</v>
      </c>
      <c r="B701" s="10">
        <v>695</v>
      </c>
      <c r="C701" s="10" t="s">
        <v>1211</v>
      </c>
      <c r="D701" s="10" t="s">
        <v>1212</v>
      </c>
      <c r="F701" s="10">
        <v>1</v>
      </c>
      <c r="G701" s="10">
        <v>115.93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115.93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  <c r="AI701" s="10">
        <v>0</v>
      </c>
      <c r="AJ701" s="10">
        <v>115.93</v>
      </c>
      <c r="AK701">
        <v>115.93</v>
      </c>
      <c r="AL701">
        <v>695</v>
      </c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</row>
    <row r="702" spans="1:91" x14ac:dyDescent="0.25">
      <c r="A702" s="10" t="s">
        <v>392</v>
      </c>
      <c r="B702" s="10">
        <v>697</v>
      </c>
      <c r="C702" s="10" t="s">
        <v>1211</v>
      </c>
      <c r="D702" s="10" t="s">
        <v>1213</v>
      </c>
      <c r="F702" s="10">
        <v>1</v>
      </c>
      <c r="G702" s="10">
        <v>115.91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115.91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  <c r="AI702" s="10">
        <v>0</v>
      </c>
      <c r="AJ702" s="10">
        <v>115.91</v>
      </c>
      <c r="AK702">
        <v>115.91</v>
      </c>
      <c r="AL702">
        <v>697</v>
      </c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</row>
    <row r="703" spans="1:91" x14ac:dyDescent="0.25">
      <c r="A703" s="10" t="s">
        <v>392</v>
      </c>
      <c r="B703" s="10">
        <v>696</v>
      </c>
      <c r="C703" s="10" t="s">
        <v>630</v>
      </c>
      <c r="D703" s="10" t="s">
        <v>631</v>
      </c>
      <c r="E703" s="10" t="s">
        <v>359</v>
      </c>
      <c r="F703" s="10">
        <v>1</v>
      </c>
      <c r="G703" s="10">
        <v>115.91</v>
      </c>
      <c r="H703" s="10">
        <v>0</v>
      </c>
      <c r="I703" s="10">
        <v>0</v>
      </c>
      <c r="J703" s="10">
        <v>115.91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  <c r="AI703" s="10">
        <v>0</v>
      </c>
      <c r="AJ703" s="10">
        <v>115.91</v>
      </c>
      <c r="AK703">
        <v>115.91</v>
      </c>
      <c r="AL703">
        <v>696</v>
      </c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</row>
    <row r="704" spans="1:91" x14ac:dyDescent="0.25">
      <c r="A704" s="10" t="s">
        <v>392</v>
      </c>
      <c r="B704" s="10">
        <v>698</v>
      </c>
      <c r="C704" s="10" t="s">
        <v>1215</v>
      </c>
      <c r="D704" s="10" t="s">
        <v>1216</v>
      </c>
      <c r="E704" s="10" t="s">
        <v>363</v>
      </c>
      <c r="F704" s="10">
        <v>1</v>
      </c>
      <c r="G704" s="10">
        <v>115.8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115.8</v>
      </c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0</v>
      </c>
      <c r="AH704" s="10">
        <v>0</v>
      </c>
      <c r="AI704" s="10">
        <v>0</v>
      </c>
      <c r="AJ704" s="10">
        <v>115.8</v>
      </c>
      <c r="AK704">
        <v>115.8</v>
      </c>
      <c r="AL704">
        <v>698</v>
      </c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</row>
    <row r="705" spans="1:90" x14ac:dyDescent="0.25">
      <c r="A705" s="10" t="s">
        <v>391</v>
      </c>
      <c r="B705" s="10">
        <v>699</v>
      </c>
      <c r="C705" s="10" t="s">
        <v>1214</v>
      </c>
      <c r="D705" s="10" t="s">
        <v>148</v>
      </c>
      <c r="E705" s="10" t="s">
        <v>363</v>
      </c>
      <c r="F705" s="10">
        <v>1</v>
      </c>
      <c r="G705" s="10">
        <v>115.8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115.8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  <c r="AI705" s="10">
        <v>0</v>
      </c>
      <c r="AJ705" s="10">
        <v>115.8</v>
      </c>
      <c r="AK705">
        <v>115.8</v>
      </c>
      <c r="AL705">
        <v>699</v>
      </c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</row>
    <row r="706" spans="1:90" x14ac:dyDescent="0.25">
      <c r="A706" s="10" t="s">
        <v>392</v>
      </c>
      <c r="B706" s="10">
        <v>700</v>
      </c>
      <c r="C706" s="10" t="s">
        <v>776</v>
      </c>
      <c r="D706" s="10" t="s">
        <v>476</v>
      </c>
      <c r="E706" s="10" t="s">
        <v>363</v>
      </c>
      <c r="F706" s="10">
        <v>1</v>
      </c>
      <c r="G706" s="10">
        <v>115.3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115.3</v>
      </c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0</v>
      </c>
      <c r="AH706" s="10">
        <v>0</v>
      </c>
      <c r="AI706" s="10">
        <v>0</v>
      </c>
      <c r="AJ706" s="10">
        <v>115.3</v>
      </c>
      <c r="AK706">
        <v>115.3</v>
      </c>
      <c r="AL706">
        <v>700</v>
      </c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</row>
    <row r="707" spans="1:90" x14ac:dyDescent="0.25">
      <c r="A707" s="10" t="s">
        <v>392</v>
      </c>
      <c r="B707" s="10">
        <v>701</v>
      </c>
      <c r="C707" s="10" t="s">
        <v>1217</v>
      </c>
      <c r="D707" s="10" t="s">
        <v>1218</v>
      </c>
      <c r="E707" s="10" t="s">
        <v>386</v>
      </c>
      <c r="F707" s="10">
        <v>1</v>
      </c>
      <c r="G707" s="10">
        <v>115.29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115.29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  <c r="AI707" s="10">
        <v>0</v>
      </c>
      <c r="AJ707" s="10">
        <v>115.29</v>
      </c>
      <c r="AK707">
        <v>115.29</v>
      </c>
      <c r="AL707">
        <v>701</v>
      </c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</row>
    <row r="708" spans="1:90" x14ac:dyDescent="0.25">
      <c r="A708" s="10" t="s">
        <v>392</v>
      </c>
      <c r="B708" s="10">
        <v>702</v>
      </c>
      <c r="C708" s="10" t="s">
        <v>1219</v>
      </c>
      <c r="D708" s="10" t="s">
        <v>1220</v>
      </c>
      <c r="E708" s="10" t="s">
        <v>363</v>
      </c>
      <c r="F708" s="10">
        <v>1</v>
      </c>
      <c r="G708" s="10">
        <v>115.22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115.22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  <c r="AI708" s="10">
        <v>0</v>
      </c>
      <c r="AJ708" s="10">
        <v>115.22</v>
      </c>
      <c r="AK708">
        <v>115.22</v>
      </c>
      <c r="AL708">
        <v>702</v>
      </c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</row>
    <row r="709" spans="1:90" x14ac:dyDescent="0.25">
      <c r="A709" s="10" t="s">
        <v>392</v>
      </c>
      <c r="B709" s="10">
        <v>703</v>
      </c>
      <c r="C709" s="10" t="s">
        <v>713</v>
      </c>
      <c r="D709" s="10" t="s">
        <v>914</v>
      </c>
      <c r="E709" s="10" t="s">
        <v>915</v>
      </c>
      <c r="F709" s="10">
        <v>1</v>
      </c>
      <c r="G709" s="10">
        <v>114.67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114.67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  <c r="AI709" s="10">
        <v>0</v>
      </c>
      <c r="AJ709" s="10">
        <v>114.67</v>
      </c>
      <c r="AK709">
        <v>114.67</v>
      </c>
      <c r="AL709">
        <v>703</v>
      </c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</row>
    <row r="710" spans="1:90" x14ac:dyDescent="0.25">
      <c r="A710" s="10" t="s">
        <v>391</v>
      </c>
      <c r="B710" s="10">
        <v>704</v>
      </c>
      <c r="C710" s="10" t="s">
        <v>913</v>
      </c>
      <c r="D710" s="10" t="s">
        <v>155</v>
      </c>
      <c r="E710" s="10" t="s">
        <v>567</v>
      </c>
      <c r="F710" s="10">
        <v>1</v>
      </c>
      <c r="G710" s="10">
        <v>114.67</v>
      </c>
      <c r="H710" s="10">
        <v>0</v>
      </c>
      <c r="I710" s="10">
        <v>0</v>
      </c>
      <c r="J710" s="10">
        <v>114.67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  <c r="AI710" s="10">
        <v>0</v>
      </c>
      <c r="AJ710" s="10">
        <v>114.67</v>
      </c>
      <c r="AK710">
        <v>114.67</v>
      </c>
      <c r="AL710">
        <v>704</v>
      </c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</row>
    <row r="711" spans="1:90" x14ac:dyDescent="0.25">
      <c r="A711" s="10" t="s">
        <v>392</v>
      </c>
      <c r="B711" s="10">
        <v>705</v>
      </c>
      <c r="C711" s="10" t="s">
        <v>82</v>
      </c>
      <c r="D711" s="10" t="s">
        <v>709</v>
      </c>
      <c r="E711" s="10" t="s">
        <v>362</v>
      </c>
      <c r="F711" s="10">
        <v>1</v>
      </c>
      <c r="G711" s="10">
        <v>114.63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114.63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  <c r="AI711" s="10">
        <v>0</v>
      </c>
      <c r="AJ711" s="10">
        <v>114.63</v>
      </c>
      <c r="AK711">
        <v>114.63</v>
      </c>
      <c r="AL711">
        <v>705</v>
      </c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</row>
    <row r="712" spans="1:90" x14ac:dyDescent="0.25">
      <c r="A712" s="10" t="s">
        <v>391</v>
      </c>
      <c r="B712" s="10">
        <v>706</v>
      </c>
      <c r="C712" s="10" t="s">
        <v>1303</v>
      </c>
      <c r="D712" s="10" t="s">
        <v>77</v>
      </c>
      <c r="E712" s="10" t="s">
        <v>1304</v>
      </c>
      <c r="F712" s="10">
        <v>1</v>
      </c>
      <c r="G712" s="10">
        <v>114.59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114.59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  <c r="AI712" s="10">
        <v>0</v>
      </c>
      <c r="AJ712" s="10">
        <v>114.59</v>
      </c>
      <c r="AK712">
        <v>114.59</v>
      </c>
      <c r="AL712">
        <v>706</v>
      </c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</row>
    <row r="713" spans="1:90" x14ac:dyDescent="0.25">
      <c r="A713" s="10" t="s">
        <v>392</v>
      </c>
      <c r="B713" s="10">
        <v>707</v>
      </c>
      <c r="C713" s="10" t="s">
        <v>121</v>
      </c>
      <c r="D713" s="10" t="s">
        <v>1221</v>
      </c>
      <c r="E713" s="10" t="s">
        <v>363</v>
      </c>
      <c r="F713" s="10">
        <v>1</v>
      </c>
      <c r="G713" s="10">
        <v>113.95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113.95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  <c r="AI713" s="10">
        <v>0</v>
      </c>
      <c r="AJ713" s="10">
        <v>113.95</v>
      </c>
      <c r="AK713">
        <v>113.95</v>
      </c>
      <c r="AL713">
        <v>707</v>
      </c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</row>
    <row r="714" spans="1:90" x14ac:dyDescent="0.25">
      <c r="A714" s="10" t="s">
        <v>392</v>
      </c>
      <c r="B714" s="10">
        <v>708</v>
      </c>
      <c r="C714" s="10" t="s">
        <v>912</v>
      </c>
      <c r="D714" s="10" t="s">
        <v>220</v>
      </c>
      <c r="E714" s="10" t="s">
        <v>361</v>
      </c>
      <c r="F714" s="10">
        <v>1</v>
      </c>
      <c r="G714" s="10">
        <v>113.82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113.82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  <c r="AI714" s="10">
        <v>0</v>
      </c>
      <c r="AJ714" s="10">
        <v>113.82</v>
      </c>
      <c r="AK714">
        <v>113.82</v>
      </c>
      <c r="AL714">
        <v>708</v>
      </c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</row>
    <row r="715" spans="1:90" x14ac:dyDescent="0.25">
      <c r="A715" s="10" t="s">
        <v>391</v>
      </c>
      <c r="B715" s="10">
        <v>709</v>
      </c>
      <c r="C715" s="10" t="s">
        <v>123</v>
      </c>
      <c r="D715" s="10" t="s">
        <v>339</v>
      </c>
      <c r="E715" s="10" t="s">
        <v>357</v>
      </c>
      <c r="F715" s="10">
        <v>1</v>
      </c>
      <c r="G715" s="10">
        <v>113.74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113.74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  <c r="AI715" s="10">
        <v>0</v>
      </c>
      <c r="AJ715" s="10">
        <v>113.74</v>
      </c>
      <c r="AK715">
        <v>113.74</v>
      </c>
      <c r="AL715">
        <v>709</v>
      </c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</row>
    <row r="716" spans="1:90" x14ac:dyDescent="0.25">
      <c r="A716" s="10" t="s">
        <v>391</v>
      </c>
      <c r="B716" s="10">
        <v>710</v>
      </c>
      <c r="C716" s="10" t="s">
        <v>910</v>
      </c>
      <c r="D716" s="10" t="s">
        <v>911</v>
      </c>
      <c r="E716" s="10" t="s">
        <v>557</v>
      </c>
      <c r="F716" s="10">
        <v>1</v>
      </c>
      <c r="G716" s="10">
        <v>113.74</v>
      </c>
      <c r="H716" s="10">
        <v>0</v>
      </c>
      <c r="I716" s="10">
        <v>0</v>
      </c>
      <c r="J716" s="10">
        <v>0</v>
      </c>
      <c r="K716" s="10">
        <v>113.74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  <c r="AI716" s="10">
        <v>0</v>
      </c>
      <c r="AJ716" s="10">
        <v>113.74</v>
      </c>
      <c r="AK716">
        <v>113.74</v>
      </c>
      <c r="AL716">
        <v>710</v>
      </c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</row>
    <row r="717" spans="1:90" x14ac:dyDescent="0.25">
      <c r="A717" s="10" t="s">
        <v>392</v>
      </c>
      <c r="B717" s="10">
        <v>711</v>
      </c>
      <c r="C717" s="10" t="s">
        <v>1159</v>
      </c>
      <c r="D717" s="10" t="s">
        <v>1222</v>
      </c>
      <c r="F717" s="10">
        <v>1</v>
      </c>
      <c r="G717" s="10">
        <v>113.69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113.69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  <c r="AI717" s="10">
        <v>0</v>
      </c>
      <c r="AJ717" s="10">
        <v>113.69</v>
      </c>
      <c r="AK717">
        <v>113.69</v>
      </c>
      <c r="AL717">
        <v>711</v>
      </c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</row>
    <row r="718" spans="1:90" x14ac:dyDescent="0.25">
      <c r="A718" s="10" t="s">
        <v>711</v>
      </c>
      <c r="B718" s="10">
        <v>712</v>
      </c>
      <c r="C718" s="10" t="s">
        <v>841</v>
      </c>
      <c r="D718" s="10" t="s">
        <v>842</v>
      </c>
      <c r="E718" s="10" t="s">
        <v>364</v>
      </c>
      <c r="F718" s="10">
        <v>1</v>
      </c>
      <c r="G718" s="10">
        <v>113.51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113.51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  <c r="AI718" s="10">
        <v>0</v>
      </c>
      <c r="AJ718" s="10">
        <v>113.51</v>
      </c>
      <c r="AK718">
        <v>113.51</v>
      </c>
      <c r="AL718">
        <v>712</v>
      </c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</row>
    <row r="719" spans="1:90" x14ac:dyDescent="0.25">
      <c r="A719" s="10" t="s">
        <v>391</v>
      </c>
      <c r="B719" s="10">
        <v>713</v>
      </c>
      <c r="C719" s="10" t="s">
        <v>39</v>
      </c>
      <c r="D719" s="10" t="s">
        <v>231</v>
      </c>
      <c r="F719" s="10">
        <v>1</v>
      </c>
      <c r="G719" s="10">
        <v>113.41</v>
      </c>
      <c r="H719" s="10">
        <v>0</v>
      </c>
      <c r="I719" s="10">
        <v>0</v>
      </c>
      <c r="J719" s="10">
        <v>0</v>
      </c>
      <c r="K719" s="10">
        <v>0</v>
      </c>
      <c r="L719" s="10">
        <v>113.41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  <c r="AI719" s="10">
        <v>0</v>
      </c>
      <c r="AJ719" s="10">
        <v>113.41</v>
      </c>
      <c r="AK719">
        <v>113.41</v>
      </c>
      <c r="AL719">
        <v>713</v>
      </c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</row>
    <row r="720" spans="1:90" x14ac:dyDescent="0.25">
      <c r="A720" s="10" t="s">
        <v>391</v>
      </c>
      <c r="B720" s="10">
        <v>714</v>
      </c>
      <c r="C720" s="10" t="s">
        <v>1066</v>
      </c>
      <c r="D720" s="10" t="s">
        <v>1223</v>
      </c>
      <c r="E720" s="10" t="s">
        <v>359</v>
      </c>
      <c r="F720" s="10">
        <v>1</v>
      </c>
      <c r="G720" s="10">
        <v>113.32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113.32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  <c r="AI720" s="10">
        <v>0</v>
      </c>
      <c r="AJ720" s="10">
        <v>113.32</v>
      </c>
      <c r="AK720">
        <v>113.32</v>
      </c>
      <c r="AL720">
        <v>714</v>
      </c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</row>
    <row r="721" spans="1:90" x14ac:dyDescent="0.25">
      <c r="A721" s="10" t="s">
        <v>391</v>
      </c>
      <c r="B721" s="10">
        <v>715</v>
      </c>
      <c r="C721" s="10" t="s">
        <v>843</v>
      </c>
      <c r="D721" s="10" t="s">
        <v>799</v>
      </c>
      <c r="E721" s="10" t="s">
        <v>844</v>
      </c>
      <c r="F721" s="10">
        <v>1</v>
      </c>
      <c r="G721" s="10">
        <v>113.24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113.24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  <c r="AG721" s="10">
        <v>0</v>
      </c>
      <c r="AH721" s="10">
        <v>0</v>
      </c>
      <c r="AI721" s="10">
        <v>0</v>
      </c>
      <c r="AJ721" s="10">
        <v>113.24</v>
      </c>
      <c r="AK721">
        <v>113.24</v>
      </c>
      <c r="AL721">
        <v>715</v>
      </c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</row>
    <row r="722" spans="1:90" x14ac:dyDescent="0.25">
      <c r="A722" s="10" t="s">
        <v>392</v>
      </c>
      <c r="B722" s="10">
        <v>716</v>
      </c>
      <c r="C722" s="10" t="s">
        <v>270</v>
      </c>
      <c r="D722" s="10" t="s">
        <v>907</v>
      </c>
      <c r="E722" s="10" t="s">
        <v>357</v>
      </c>
      <c r="F722" s="10">
        <v>1</v>
      </c>
      <c r="G722" s="10">
        <v>113.2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113.2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0</v>
      </c>
      <c r="AH722" s="10">
        <v>0</v>
      </c>
      <c r="AI722" s="10">
        <v>0</v>
      </c>
      <c r="AJ722" s="10">
        <v>113.2</v>
      </c>
      <c r="AK722">
        <v>113.2</v>
      </c>
      <c r="AL722">
        <v>716</v>
      </c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</row>
    <row r="723" spans="1:90" x14ac:dyDescent="0.25">
      <c r="A723" s="10" t="s">
        <v>391</v>
      </c>
      <c r="B723" s="10">
        <v>717</v>
      </c>
      <c r="C723" s="10" t="s">
        <v>1224</v>
      </c>
      <c r="D723" s="10" t="s">
        <v>1225</v>
      </c>
      <c r="E723" s="10" t="s">
        <v>1226</v>
      </c>
      <c r="F723" s="10">
        <v>1</v>
      </c>
      <c r="G723" s="10">
        <v>113.13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113.13</v>
      </c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  <c r="AG723" s="10">
        <v>0</v>
      </c>
      <c r="AH723" s="10">
        <v>0</v>
      </c>
      <c r="AI723" s="10">
        <v>0</v>
      </c>
      <c r="AJ723" s="10">
        <v>113.13</v>
      </c>
      <c r="AK723">
        <v>113.13</v>
      </c>
      <c r="AL723">
        <v>717</v>
      </c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</row>
    <row r="724" spans="1:90" x14ac:dyDescent="0.25">
      <c r="A724" s="10" t="s">
        <v>711</v>
      </c>
      <c r="B724" s="10">
        <v>718</v>
      </c>
      <c r="C724" s="10" t="s">
        <v>584</v>
      </c>
      <c r="D724" s="10" t="s">
        <v>845</v>
      </c>
      <c r="E724" s="10" t="s">
        <v>357</v>
      </c>
      <c r="F724" s="10">
        <v>1</v>
      </c>
      <c r="G724" s="10">
        <v>112.91</v>
      </c>
      <c r="H724" s="10">
        <v>112.91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  <c r="AH724" s="10">
        <v>0</v>
      </c>
      <c r="AI724" s="10">
        <v>0</v>
      </c>
      <c r="AJ724" s="10">
        <v>112.91</v>
      </c>
      <c r="AK724">
        <v>112.91</v>
      </c>
      <c r="AL724">
        <v>718</v>
      </c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</row>
    <row r="725" spans="1:90" x14ac:dyDescent="0.25">
      <c r="A725" s="10" t="s">
        <v>392</v>
      </c>
      <c r="B725" s="10">
        <v>719</v>
      </c>
      <c r="C725" s="10" t="s">
        <v>584</v>
      </c>
      <c r="D725" s="10" t="s">
        <v>575</v>
      </c>
      <c r="E725" s="10" t="s">
        <v>357</v>
      </c>
      <c r="F725" s="10">
        <v>1</v>
      </c>
      <c r="G725" s="10">
        <v>112.87</v>
      </c>
      <c r="H725" s="10">
        <v>112.87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10">
        <v>0</v>
      </c>
      <c r="AG725" s="10">
        <v>0</v>
      </c>
      <c r="AH725" s="10">
        <v>0</v>
      </c>
      <c r="AI725" s="10">
        <v>0</v>
      </c>
      <c r="AJ725" s="10">
        <v>112.87</v>
      </c>
      <c r="AK725">
        <v>112.87</v>
      </c>
      <c r="AL725">
        <v>719</v>
      </c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</row>
    <row r="726" spans="1:90" x14ac:dyDescent="0.25">
      <c r="A726" s="10" t="s">
        <v>392</v>
      </c>
      <c r="B726" s="10">
        <v>720</v>
      </c>
      <c r="C726" s="10" t="s">
        <v>1227</v>
      </c>
      <c r="D726" s="10" t="s">
        <v>1228</v>
      </c>
      <c r="E726" s="10" t="s">
        <v>1029</v>
      </c>
      <c r="F726" s="10">
        <v>1</v>
      </c>
      <c r="G726" s="10">
        <v>112.55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112.55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  <c r="AG726" s="10">
        <v>0</v>
      </c>
      <c r="AH726" s="10">
        <v>0</v>
      </c>
      <c r="AI726" s="10">
        <v>0</v>
      </c>
      <c r="AJ726" s="10">
        <v>112.55</v>
      </c>
      <c r="AK726">
        <v>112.55</v>
      </c>
      <c r="AL726">
        <v>720</v>
      </c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</row>
    <row r="727" spans="1:90" x14ac:dyDescent="0.25">
      <c r="A727" s="10" t="s">
        <v>391</v>
      </c>
      <c r="B727" s="10">
        <v>721</v>
      </c>
      <c r="C727" s="10" t="s">
        <v>1229</v>
      </c>
      <c r="D727" s="10" t="s">
        <v>622</v>
      </c>
      <c r="E727" s="10" t="s">
        <v>568</v>
      </c>
      <c r="F727" s="10">
        <v>1</v>
      </c>
      <c r="G727" s="10">
        <v>112.13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112.13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  <c r="AH727" s="10">
        <v>0</v>
      </c>
      <c r="AI727" s="10">
        <v>0</v>
      </c>
      <c r="AJ727" s="10">
        <v>112.13</v>
      </c>
      <c r="AK727">
        <v>112.13</v>
      </c>
      <c r="AL727">
        <v>721</v>
      </c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</row>
    <row r="728" spans="1:90" x14ac:dyDescent="0.25">
      <c r="A728" s="10" t="s">
        <v>392</v>
      </c>
      <c r="B728" s="10">
        <v>722</v>
      </c>
      <c r="C728" s="10" t="s">
        <v>1088</v>
      </c>
      <c r="D728" s="10" t="s">
        <v>1230</v>
      </c>
      <c r="E728" s="10" t="s">
        <v>568</v>
      </c>
      <c r="F728" s="10">
        <v>1</v>
      </c>
      <c r="G728" s="10">
        <v>112.12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112.12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  <c r="AI728" s="10">
        <v>0</v>
      </c>
      <c r="AJ728" s="10">
        <v>112.12</v>
      </c>
      <c r="AK728">
        <v>112.12</v>
      </c>
      <c r="AL728">
        <v>722</v>
      </c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</row>
    <row r="729" spans="1:90" x14ac:dyDescent="0.25">
      <c r="A729" s="10" t="s">
        <v>391</v>
      </c>
      <c r="B729" s="10">
        <v>723</v>
      </c>
      <c r="C729" s="10" t="s">
        <v>1231</v>
      </c>
      <c r="D729" s="10" t="s">
        <v>1232</v>
      </c>
      <c r="E729" s="10" t="s">
        <v>1233</v>
      </c>
      <c r="F729" s="10">
        <v>1</v>
      </c>
      <c r="G729" s="10">
        <v>111.96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111.96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  <c r="AG729" s="10">
        <v>0</v>
      </c>
      <c r="AH729" s="10">
        <v>0</v>
      </c>
      <c r="AI729" s="10">
        <v>0</v>
      </c>
      <c r="AJ729" s="10">
        <v>111.96</v>
      </c>
      <c r="AK729">
        <v>111.96</v>
      </c>
      <c r="AL729">
        <v>723</v>
      </c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</row>
    <row r="730" spans="1:90" x14ac:dyDescent="0.25">
      <c r="A730" s="10" t="s">
        <v>392</v>
      </c>
      <c r="B730" s="10">
        <v>724</v>
      </c>
      <c r="C730" s="10" t="s">
        <v>1234</v>
      </c>
      <c r="D730" s="10" t="s">
        <v>1235</v>
      </c>
      <c r="E730" s="10" t="s">
        <v>1233</v>
      </c>
      <c r="F730" s="10">
        <v>1</v>
      </c>
      <c r="G730" s="10">
        <v>111.95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111.95</v>
      </c>
      <c r="Z730" s="10">
        <v>0</v>
      </c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  <c r="AH730" s="10">
        <v>0</v>
      </c>
      <c r="AI730" s="10">
        <v>0</v>
      </c>
      <c r="AJ730" s="10">
        <v>111.95</v>
      </c>
      <c r="AK730">
        <v>111.95</v>
      </c>
      <c r="AL730">
        <v>724</v>
      </c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</row>
    <row r="731" spans="1:90" x14ac:dyDescent="0.25">
      <c r="A731" s="10" t="s">
        <v>392</v>
      </c>
      <c r="B731" s="10">
        <v>725</v>
      </c>
      <c r="C731" s="10" t="s">
        <v>1237</v>
      </c>
      <c r="D731" s="10" t="s">
        <v>1238</v>
      </c>
      <c r="E731" s="10" t="s">
        <v>367</v>
      </c>
      <c r="F731" s="10">
        <v>1</v>
      </c>
      <c r="G731" s="10">
        <v>111.19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111.19</v>
      </c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  <c r="AI731" s="10">
        <v>0</v>
      </c>
      <c r="AJ731" s="10">
        <v>111.19</v>
      </c>
      <c r="AK731">
        <v>111.19</v>
      </c>
      <c r="AL731">
        <v>725</v>
      </c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</row>
    <row r="732" spans="1:90" x14ac:dyDescent="0.25">
      <c r="A732" s="10" t="s">
        <v>392</v>
      </c>
      <c r="B732" s="10">
        <v>726</v>
      </c>
      <c r="C732" s="10" t="s">
        <v>1239</v>
      </c>
      <c r="D732" s="10" t="s">
        <v>1240</v>
      </c>
      <c r="E732" s="10" t="s">
        <v>362</v>
      </c>
      <c r="F732" s="10">
        <v>1</v>
      </c>
      <c r="G732" s="10">
        <v>110.78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110.78</v>
      </c>
      <c r="AC732" s="10">
        <v>0</v>
      </c>
      <c r="AD732" s="10">
        <v>0</v>
      </c>
      <c r="AE732" s="10">
        <v>0</v>
      </c>
      <c r="AF732" s="10">
        <v>0</v>
      </c>
      <c r="AG732" s="10">
        <v>0</v>
      </c>
      <c r="AH732" s="10">
        <v>0</v>
      </c>
      <c r="AI732" s="10">
        <v>0</v>
      </c>
      <c r="AJ732" s="10">
        <v>110.78</v>
      </c>
      <c r="AK732">
        <v>110.78</v>
      </c>
      <c r="AL732">
        <v>726</v>
      </c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</row>
    <row r="733" spans="1:90" x14ac:dyDescent="0.25">
      <c r="A733" s="10" t="s">
        <v>391</v>
      </c>
      <c r="B733" s="10">
        <v>727</v>
      </c>
      <c r="C733" s="10" t="s">
        <v>903</v>
      </c>
      <c r="D733" s="10" t="s">
        <v>904</v>
      </c>
      <c r="E733" s="10" t="s">
        <v>368</v>
      </c>
      <c r="F733" s="10">
        <v>1</v>
      </c>
      <c r="G733" s="10">
        <v>110.62</v>
      </c>
      <c r="H733" s="10">
        <v>0</v>
      </c>
      <c r="I733" s="10">
        <v>110.62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0</v>
      </c>
      <c r="AI733" s="10">
        <v>0</v>
      </c>
      <c r="AJ733" s="10">
        <v>110.62</v>
      </c>
      <c r="AK733">
        <v>110.62</v>
      </c>
      <c r="AL733">
        <v>727</v>
      </c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</row>
    <row r="734" spans="1:90" x14ac:dyDescent="0.25">
      <c r="A734" s="10" t="s">
        <v>392</v>
      </c>
      <c r="B734" s="10">
        <v>728</v>
      </c>
      <c r="C734" s="10" t="s">
        <v>1178</v>
      </c>
      <c r="D734" s="10" t="s">
        <v>1241</v>
      </c>
      <c r="E734" s="10" t="s">
        <v>374</v>
      </c>
      <c r="F734" s="10">
        <v>1</v>
      </c>
      <c r="G734" s="10">
        <v>110.02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110.02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0</v>
      </c>
      <c r="AI734" s="10">
        <v>0</v>
      </c>
      <c r="AJ734" s="10">
        <v>110.02</v>
      </c>
      <c r="AK734">
        <v>110.02</v>
      </c>
      <c r="AL734">
        <v>728</v>
      </c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</row>
    <row r="735" spans="1:90" x14ac:dyDescent="0.25">
      <c r="A735" s="10" t="s">
        <v>392</v>
      </c>
      <c r="B735" s="10">
        <v>729</v>
      </c>
      <c r="C735" s="10" t="s">
        <v>1242</v>
      </c>
      <c r="D735" s="10" t="s">
        <v>1243</v>
      </c>
      <c r="F735" s="10">
        <v>1</v>
      </c>
      <c r="G735" s="10">
        <v>109.62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109.62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  <c r="AH735" s="10">
        <v>0</v>
      </c>
      <c r="AI735" s="10">
        <v>0</v>
      </c>
      <c r="AJ735" s="10">
        <v>109.62</v>
      </c>
      <c r="AK735">
        <v>109.62</v>
      </c>
      <c r="AL735">
        <v>729</v>
      </c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</row>
    <row r="736" spans="1:90" x14ac:dyDescent="0.25">
      <c r="A736" s="10" t="s">
        <v>391</v>
      </c>
      <c r="B736" s="10">
        <v>730</v>
      </c>
      <c r="C736" s="10" t="s">
        <v>902</v>
      </c>
      <c r="D736" s="10" t="s">
        <v>205</v>
      </c>
      <c r="E736" s="10" t="s">
        <v>359</v>
      </c>
      <c r="F736" s="10">
        <v>1</v>
      </c>
      <c r="G736" s="10">
        <v>109.54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109.54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  <c r="AG736" s="10">
        <v>0</v>
      </c>
      <c r="AH736" s="10">
        <v>0</v>
      </c>
      <c r="AI736" s="10">
        <v>0</v>
      </c>
      <c r="AJ736" s="10">
        <v>109.54</v>
      </c>
      <c r="AK736">
        <v>109.54</v>
      </c>
      <c r="AL736">
        <v>730</v>
      </c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</row>
    <row r="737" spans="1:90" x14ac:dyDescent="0.25">
      <c r="A737" s="10" t="s">
        <v>391</v>
      </c>
      <c r="B737" s="10">
        <v>731</v>
      </c>
      <c r="C737" s="10" t="s">
        <v>710</v>
      </c>
      <c r="D737" s="10" t="s">
        <v>229</v>
      </c>
      <c r="E737" s="10" t="s">
        <v>362</v>
      </c>
      <c r="F737" s="10">
        <v>1</v>
      </c>
      <c r="G737" s="10">
        <v>109.11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109.11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0</v>
      </c>
      <c r="AG737" s="10">
        <v>0</v>
      </c>
      <c r="AH737" s="10">
        <v>0</v>
      </c>
      <c r="AI737" s="10">
        <v>0</v>
      </c>
      <c r="AJ737" s="10">
        <v>109.11</v>
      </c>
      <c r="AK737">
        <v>109.11</v>
      </c>
      <c r="AL737">
        <v>731</v>
      </c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</row>
    <row r="738" spans="1:90" x14ac:dyDescent="0.25">
      <c r="A738" s="10" t="s">
        <v>392</v>
      </c>
      <c r="B738" s="10">
        <v>732</v>
      </c>
      <c r="C738" s="10" t="s">
        <v>240</v>
      </c>
      <c r="D738" s="10" t="s">
        <v>697</v>
      </c>
      <c r="E738" s="10" t="s">
        <v>365</v>
      </c>
      <c r="F738" s="10">
        <v>1</v>
      </c>
      <c r="G738" s="10">
        <v>109.11</v>
      </c>
      <c r="H738" s="10">
        <v>0</v>
      </c>
      <c r="I738" s="10">
        <v>0</v>
      </c>
      <c r="J738" s="10">
        <v>0</v>
      </c>
      <c r="K738" s="10">
        <v>0</v>
      </c>
      <c r="L738" s="10">
        <v>109.11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  <c r="AG738" s="10">
        <v>0</v>
      </c>
      <c r="AH738" s="10">
        <v>0</v>
      </c>
      <c r="AI738" s="10">
        <v>0</v>
      </c>
      <c r="AJ738" s="10">
        <v>109.11</v>
      </c>
      <c r="AK738">
        <v>109.11</v>
      </c>
      <c r="AL738">
        <v>732</v>
      </c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</row>
    <row r="739" spans="1:90" x14ac:dyDescent="0.25">
      <c r="A739" s="10" t="s">
        <v>391</v>
      </c>
      <c r="B739" s="10">
        <v>733</v>
      </c>
      <c r="C739" s="10" t="s">
        <v>1244</v>
      </c>
      <c r="D739" s="10" t="s">
        <v>1245</v>
      </c>
      <c r="E739" s="10" t="s">
        <v>367</v>
      </c>
      <c r="F739" s="10">
        <v>1</v>
      </c>
      <c r="G739" s="10">
        <v>108.97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108.97</v>
      </c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  <c r="AH739" s="10">
        <v>0</v>
      </c>
      <c r="AI739" s="10">
        <v>0</v>
      </c>
      <c r="AJ739" s="10">
        <v>108.97</v>
      </c>
      <c r="AK739">
        <v>108.97</v>
      </c>
      <c r="AL739">
        <v>733</v>
      </c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</row>
    <row r="740" spans="1:90" x14ac:dyDescent="0.25">
      <c r="A740" s="10" t="s">
        <v>392</v>
      </c>
      <c r="B740" s="10">
        <v>734</v>
      </c>
      <c r="C740" s="10" t="s">
        <v>530</v>
      </c>
      <c r="D740" s="10" t="s">
        <v>1246</v>
      </c>
      <c r="E740" s="10" t="s">
        <v>367</v>
      </c>
      <c r="F740" s="10">
        <v>1</v>
      </c>
      <c r="G740" s="10">
        <v>108.96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108.96</v>
      </c>
      <c r="Z740" s="10">
        <v>0</v>
      </c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10">
        <v>0</v>
      </c>
      <c r="AG740" s="10">
        <v>0</v>
      </c>
      <c r="AH740" s="10">
        <v>0</v>
      </c>
      <c r="AI740" s="10">
        <v>0</v>
      </c>
      <c r="AJ740" s="10">
        <v>108.96</v>
      </c>
      <c r="AK740">
        <v>108.96</v>
      </c>
      <c r="AL740">
        <v>734</v>
      </c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</row>
    <row r="741" spans="1:90" x14ac:dyDescent="0.25">
      <c r="A741" s="10" t="s">
        <v>392</v>
      </c>
      <c r="B741" s="10">
        <v>735</v>
      </c>
      <c r="C741" s="10" t="s">
        <v>1014</v>
      </c>
      <c r="D741" s="10" t="s">
        <v>1247</v>
      </c>
      <c r="E741" s="10" t="s">
        <v>363</v>
      </c>
      <c r="F741" s="10">
        <v>1</v>
      </c>
      <c r="G741" s="10">
        <v>108.89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108.89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0</v>
      </c>
      <c r="AI741" s="10">
        <v>0</v>
      </c>
      <c r="AJ741" s="10">
        <v>108.89</v>
      </c>
      <c r="AK741">
        <v>108.89</v>
      </c>
      <c r="AL741">
        <v>735</v>
      </c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</row>
    <row r="742" spans="1:90" x14ac:dyDescent="0.25">
      <c r="A742" s="10" t="s">
        <v>392</v>
      </c>
      <c r="B742" s="10">
        <v>736</v>
      </c>
      <c r="C742" s="10" t="s">
        <v>628</v>
      </c>
      <c r="D742" s="10" t="s">
        <v>265</v>
      </c>
      <c r="E742" s="10" t="s">
        <v>372</v>
      </c>
      <c r="F742" s="10">
        <v>1</v>
      </c>
      <c r="G742" s="10">
        <v>108.76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108.76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  <c r="AG742" s="10">
        <v>0</v>
      </c>
      <c r="AH742" s="10">
        <v>0</v>
      </c>
      <c r="AI742" s="10">
        <v>0</v>
      </c>
      <c r="AJ742" s="10">
        <v>108.76</v>
      </c>
      <c r="AK742">
        <v>108.76</v>
      </c>
      <c r="AL742">
        <v>736</v>
      </c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</row>
    <row r="743" spans="1:90" x14ac:dyDescent="0.25">
      <c r="A743" s="10" t="s">
        <v>711</v>
      </c>
      <c r="B743" s="10">
        <v>737</v>
      </c>
      <c r="C743" s="10" t="s">
        <v>887</v>
      </c>
      <c r="D743" s="10" t="s">
        <v>901</v>
      </c>
      <c r="F743" s="10">
        <v>1</v>
      </c>
      <c r="G743" s="10">
        <v>107.58</v>
      </c>
      <c r="H743" s="10">
        <v>0</v>
      </c>
      <c r="I743" s="10">
        <v>0</v>
      </c>
      <c r="J743" s="10">
        <v>0</v>
      </c>
      <c r="K743" s="10">
        <v>107.58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  <c r="AI743" s="10">
        <v>0</v>
      </c>
      <c r="AJ743" s="10">
        <v>107.58</v>
      </c>
      <c r="AK743">
        <v>107.58</v>
      </c>
      <c r="AL743">
        <v>737</v>
      </c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</row>
    <row r="744" spans="1:90" x14ac:dyDescent="0.25">
      <c r="A744" s="10" t="s">
        <v>392</v>
      </c>
      <c r="B744" s="10">
        <v>738</v>
      </c>
      <c r="C744" s="10" t="s">
        <v>578</v>
      </c>
      <c r="D744" s="10" t="s">
        <v>702</v>
      </c>
      <c r="E744" s="10" t="s">
        <v>579</v>
      </c>
      <c r="F744" s="10">
        <v>1</v>
      </c>
      <c r="G744" s="10">
        <v>107.01</v>
      </c>
      <c r="H744" s="10">
        <v>0</v>
      </c>
      <c r="I744" s="10">
        <v>0</v>
      </c>
      <c r="J744" s="10">
        <v>0</v>
      </c>
      <c r="K744" s="10">
        <v>107.01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  <c r="AH744" s="10">
        <v>0</v>
      </c>
      <c r="AI744" s="10">
        <v>0</v>
      </c>
      <c r="AJ744" s="10">
        <v>107.01</v>
      </c>
      <c r="AK744">
        <v>107.01</v>
      </c>
      <c r="AL744">
        <v>738</v>
      </c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</row>
    <row r="745" spans="1:90" x14ac:dyDescent="0.25">
      <c r="A745" s="10" t="s">
        <v>392</v>
      </c>
      <c r="B745" s="10">
        <v>739</v>
      </c>
      <c r="C745" s="10" t="s">
        <v>1324</v>
      </c>
      <c r="D745" s="10" t="s">
        <v>1325</v>
      </c>
      <c r="E745" s="10" t="s">
        <v>1323</v>
      </c>
      <c r="F745" s="10">
        <v>1</v>
      </c>
      <c r="G745" s="10">
        <v>106.26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106.26</v>
      </c>
      <c r="AH745" s="10">
        <v>0</v>
      </c>
      <c r="AI745" s="10">
        <v>0</v>
      </c>
      <c r="AJ745" s="10">
        <v>106.26</v>
      </c>
      <c r="AK745">
        <v>106.26</v>
      </c>
      <c r="AL745">
        <v>739</v>
      </c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</row>
    <row r="746" spans="1:90" x14ac:dyDescent="0.25">
      <c r="A746" s="10" t="s">
        <v>391</v>
      </c>
      <c r="B746" s="10">
        <v>740</v>
      </c>
      <c r="C746" s="10" t="s">
        <v>508</v>
      </c>
      <c r="D746" s="10" t="s">
        <v>573</v>
      </c>
      <c r="E746" s="10" t="s">
        <v>360</v>
      </c>
      <c r="F746" s="10">
        <v>1</v>
      </c>
      <c r="G746" s="10">
        <v>106.26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106.26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  <c r="AH746" s="10">
        <v>0</v>
      </c>
      <c r="AI746" s="10">
        <v>0</v>
      </c>
      <c r="AJ746" s="10">
        <v>106.26</v>
      </c>
      <c r="AK746">
        <v>106.26</v>
      </c>
      <c r="AL746">
        <v>740</v>
      </c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</row>
    <row r="747" spans="1:90" x14ac:dyDescent="0.25">
      <c r="A747" s="10" t="s">
        <v>391</v>
      </c>
      <c r="B747" s="10">
        <v>741</v>
      </c>
      <c r="C747" s="10" t="s">
        <v>1093</v>
      </c>
      <c r="D747" s="10" t="s">
        <v>280</v>
      </c>
      <c r="E747" s="10" t="s">
        <v>360</v>
      </c>
      <c r="F747" s="10">
        <v>1</v>
      </c>
      <c r="G747" s="10">
        <v>106.25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106.25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  <c r="AI747" s="10">
        <v>0</v>
      </c>
      <c r="AJ747" s="10">
        <v>106.25</v>
      </c>
      <c r="AK747">
        <v>106.25</v>
      </c>
      <c r="AL747">
        <v>741</v>
      </c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</row>
    <row r="748" spans="1:90" x14ac:dyDescent="0.25">
      <c r="A748" s="10" t="s">
        <v>391</v>
      </c>
      <c r="B748" s="10">
        <v>742</v>
      </c>
      <c r="C748" s="10" t="s">
        <v>1093</v>
      </c>
      <c r="D748" s="10" t="s">
        <v>229</v>
      </c>
      <c r="E748" s="10" t="s">
        <v>360</v>
      </c>
      <c r="F748" s="10">
        <v>1</v>
      </c>
      <c r="G748" s="10">
        <v>106.25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106.25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  <c r="AG748" s="10">
        <v>0</v>
      </c>
      <c r="AH748" s="10">
        <v>0</v>
      </c>
      <c r="AI748" s="10">
        <v>0</v>
      </c>
      <c r="AJ748" s="10">
        <v>106.25</v>
      </c>
      <c r="AK748">
        <v>106.25</v>
      </c>
      <c r="AL748">
        <v>742</v>
      </c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</row>
    <row r="749" spans="1:90" x14ac:dyDescent="0.25">
      <c r="A749" s="10" t="s">
        <v>391</v>
      </c>
      <c r="B749" s="10">
        <v>743</v>
      </c>
      <c r="C749" s="10" t="s">
        <v>889</v>
      </c>
      <c r="D749" s="10" t="s">
        <v>207</v>
      </c>
      <c r="E749" s="10" t="s">
        <v>361</v>
      </c>
      <c r="F749" s="10">
        <v>1</v>
      </c>
      <c r="G749" s="10">
        <v>105.42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105.42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10">
        <v>0</v>
      </c>
      <c r="AG749" s="10">
        <v>0</v>
      </c>
      <c r="AH749" s="10">
        <v>0</v>
      </c>
      <c r="AI749" s="10">
        <v>0</v>
      </c>
      <c r="AJ749" s="10">
        <v>105.42</v>
      </c>
      <c r="AK749">
        <v>105.42</v>
      </c>
      <c r="AL749">
        <v>743</v>
      </c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</row>
    <row r="750" spans="1:90" x14ac:dyDescent="0.25">
      <c r="A750" s="10" t="s">
        <v>392</v>
      </c>
      <c r="B750" s="10">
        <v>744</v>
      </c>
      <c r="C750" s="10" t="s">
        <v>846</v>
      </c>
      <c r="D750" s="10" t="s">
        <v>847</v>
      </c>
      <c r="E750" s="10" t="s">
        <v>357</v>
      </c>
      <c r="F750" s="10">
        <v>1</v>
      </c>
      <c r="G750" s="10">
        <v>105.22</v>
      </c>
      <c r="H750" s="10">
        <v>0</v>
      </c>
      <c r="I750" s="10">
        <v>0</v>
      </c>
      <c r="J750" s="10">
        <v>105.22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  <c r="AG750" s="10">
        <v>0</v>
      </c>
      <c r="AH750" s="10">
        <v>0</v>
      </c>
      <c r="AI750" s="10">
        <v>0</v>
      </c>
      <c r="AJ750" s="10">
        <v>105.22</v>
      </c>
      <c r="AK750">
        <v>105.22</v>
      </c>
      <c r="AL750">
        <v>744</v>
      </c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</row>
    <row r="751" spans="1:90" x14ac:dyDescent="0.25">
      <c r="A751" s="10" t="s">
        <v>392</v>
      </c>
      <c r="B751" s="10">
        <v>745</v>
      </c>
      <c r="C751" s="10" t="s">
        <v>846</v>
      </c>
      <c r="D751" s="10" t="s">
        <v>226</v>
      </c>
      <c r="F751" s="10">
        <v>1</v>
      </c>
      <c r="G751" s="10">
        <v>105.22</v>
      </c>
      <c r="H751" s="10">
        <v>0</v>
      </c>
      <c r="I751" s="10">
        <v>0</v>
      </c>
      <c r="J751" s="10">
        <v>105.22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0</v>
      </c>
      <c r="AG751" s="10">
        <v>0</v>
      </c>
      <c r="AH751" s="10">
        <v>0</v>
      </c>
      <c r="AI751" s="10">
        <v>0</v>
      </c>
      <c r="AJ751" s="10">
        <v>105.22</v>
      </c>
      <c r="AK751">
        <v>105.22</v>
      </c>
      <c r="AL751">
        <v>745</v>
      </c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</row>
    <row r="752" spans="1:90" x14ac:dyDescent="0.25">
      <c r="A752" s="10" t="s">
        <v>392</v>
      </c>
      <c r="B752" s="10">
        <v>746</v>
      </c>
      <c r="C752" s="10" t="s">
        <v>1248</v>
      </c>
      <c r="D752" s="10" t="s">
        <v>1249</v>
      </c>
      <c r="F752" s="10">
        <v>1</v>
      </c>
      <c r="G752" s="10">
        <v>104.84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104.84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  <c r="AH752" s="10">
        <v>0</v>
      </c>
      <c r="AI752" s="10">
        <v>0</v>
      </c>
      <c r="AJ752" s="10">
        <v>104.84</v>
      </c>
      <c r="AK752">
        <v>104.84</v>
      </c>
      <c r="AL752">
        <v>746</v>
      </c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</row>
    <row r="753" spans="1:90" x14ac:dyDescent="0.25">
      <c r="A753" s="10" t="s">
        <v>711</v>
      </c>
      <c r="B753" s="10">
        <v>747</v>
      </c>
      <c r="C753" s="10" t="s">
        <v>1250</v>
      </c>
      <c r="D753" s="10" t="s">
        <v>1251</v>
      </c>
      <c r="E753" s="10" t="s">
        <v>368</v>
      </c>
      <c r="F753" s="10">
        <v>1</v>
      </c>
      <c r="G753" s="10">
        <v>104.56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104.56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10">
        <v>0</v>
      </c>
      <c r="AG753" s="10">
        <v>0</v>
      </c>
      <c r="AH753" s="10">
        <v>0</v>
      </c>
      <c r="AI753" s="10">
        <v>0</v>
      </c>
      <c r="AJ753" s="10">
        <v>104.56</v>
      </c>
      <c r="AK753">
        <v>104.56</v>
      </c>
      <c r="AL753">
        <v>747</v>
      </c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</row>
    <row r="754" spans="1:90" x14ac:dyDescent="0.25">
      <c r="A754" s="10" t="s">
        <v>391</v>
      </c>
      <c r="B754" s="10">
        <v>748</v>
      </c>
      <c r="C754" s="10" t="s">
        <v>483</v>
      </c>
      <c r="D754" s="10" t="s">
        <v>870</v>
      </c>
      <c r="E754" s="10" t="s">
        <v>357</v>
      </c>
      <c r="F754" s="10">
        <v>1</v>
      </c>
      <c r="G754" s="10">
        <v>104.41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104.41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  <c r="AG754" s="10">
        <v>0</v>
      </c>
      <c r="AH754" s="10">
        <v>0</v>
      </c>
      <c r="AI754" s="10">
        <v>0</v>
      </c>
      <c r="AJ754" s="10">
        <v>104.41</v>
      </c>
      <c r="AK754">
        <v>104.41</v>
      </c>
      <c r="AL754">
        <v>748</v>
      </c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</row>
    <row r="755" spans="1:90" x14ac:dyDescent="0.25">
      <c r="A755" s="10" t="s">
        <v>392</v>
      </c>
      <c r="B755" s="10">
        <v>750</v>
      </c>
      <c r="C755" s="10" t="s">
        <v>1252</v>
      </c>
      <c r="D755" s="10" t="s">
        <v>1253</v>
      </c>
      <c r="F755" s="10">
        <v>1</v>
      </c>
      <c r="G755" s="10">
        <v>102.91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102.91</v>
      </c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  <c r="AG755" s="10">
        <v>0</v>
      </c>
      <c r="AH755" s="10">
        <v>0</v>
      </c>
      <c r="AI755" s="10">
        <v>0</v>
      </c>
      <c r="AJ755" s="10">
        <v>102.91</v>
      </c>
      <c r="AK755">
        <v>102.91</v>
      </c>
      <c r="AL755">
        <v>750</v>
      </c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</row>
    <row r="756" spans="1:90" x14ac:dyDescent="0.25">
      <c r="A756" s="10" t="s">
        <v>392</v>
      </c>
      <c r="B756" s="10">
        <v>749</v>
      </c>
      <c r="C756" s="10" t="s">
        <v>1071</v>
      </c>
      <c r="D756" s="10" t="s">
        <v>537</v>
      </c>
      <c r="E756" s="10" t="s">
        <v>363</v>
      </c>
      <c r="F756" s="10">
        <v>1</v>
      </c>
      <c r="G756" s="10">
        <v>102.91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102.91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10">
        <v>0</v>
      </c>
      <c r="AG756" s="10">
        <v>0</v>
      </c>
      <c r="AH756" s="10">
        <v>0</v>
      </c>
      <c r="AI756" s="10">
        <v>0</v>
      </c>
      <c r="AJ756" s="10">
        <v>102.91</v>
      </c>
      <c r="AK756">
        <v>102.91</v>
      </c>
      <c r="AL756">
        <v>749</v>
      </c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</row>
    <row r="757" spans="1:90" x14ac:dyDescent="0.25">
      <c r="A757" s="10" t="s">
        <v>392</v>
      </c>
      <c r="B757" s="10">
        <v>751</v>
      </c>
      <c r="C757" s="10" t="s">
        <v>687</v>
      </c>
      <c r="D757" s="10" t="s">
        <v>866</v>
      </c>
      <c r="E757" s="10" t="s">
        <v>368</v>
      </c>
      <c r="F757" s="10">
        <v>1</v>
      </c>
      <c r="G757" s="10">
        <v>100.92</v>
      </c>
      <c r="H757" s="10">
        <v>0</v>
      </c>
      <c r="I757" s="10">
        <v>100.92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10">
        <v>0</v>
      </c>
      <c r="AG757" s="10">
        <v>0</v>
      </c>
      <c r="AH757" s="10">
        <v>0</v>
      </c>
      <c r="AI757" s="10">
        <v>0</v>
      </c>
      <c r="AJ757" s="10">
        <v>100.92</v>
      </c>
      <c r="AK757">
        <v>100.92</v>
      </c>
      <c r="AL757">
        <v>751</v>
      </c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</row>
    <row r="758" spans="1:90" x14ac:dyDescent="0.25">
      <c r="A758" s="10" t="s">
        <v>392</v>
      </c>
      <c r="B758" s="10">
        <v>752</v>
      </c>
      <c r="C758" s="10" t="s">
        <v>1254</v>
      </c>
      <c r="D758" s="10" t="s">
        <v>1255</v>
      </c>
      <c r="E758" s="10" t="s">
        <v>363</v>
      </c>
      <c r="F758" s="10">
        <v>1</v>
      </c>
      <c r="G758" s="10">
        <v>100.54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100.54</v>
      </c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10">
        <v>0</v>
      </c>
      <c r="AG758" s="10">
        <v>0</v>
      </c>
      <c r="AH758" s="10">
        <v>0</v>
      </c>
      <c r="AI758" s="10">
        <v>0</v>
      </c>
      <c r="AJ758" s="10">
        <v>100.54</v>
      </c>
      <c r="AK758">
        <v>100.54</v>
      </c>
      <c r="AL758">
        <v>752</v>
      </c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</row>
    <row r="759" spans="1:90" x14ac:dyDescent="0.25">
      <c r="A759" s="10" t="s">
        <v>392</v>
      </c>
      <c r="B759" s="10">
        <v>753</v>
      </c>
      <c r="C759" s="10" t="s">
        <v>1189</v>
      </c>
      <c r="D759" s="10" t="s">
        <v>1256</v>
      </c>
      <c r="E759" s="10" t="s">
        <v>363</v>
      </c>
      <c r="F759" s="10">
        <v>1</v>
      </c>
      <c r="G759" s="10">
        <v>100.42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100.42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10">
        <v>0</v>
      </c>
      <c r="AG759" s="10">
        <v>0</v>
      </c>
      <c r="AH759" s="10">
        <v>0</v>
      </c>
      <c r="AI759" s="10">
        <v>0</v>
      </c>
      <c r="AJ759" s="10">
        <v>100.42</v>
      </c>
      <c r="AK759">
        <v>100.42</v>
      </c>
      <c r="AL759">
        <v>753</v>
      </c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</row>
    <row r="760" spans="1:90" x14ac:dyDescent="0.25">
      <c r="A760" s="10" t="s">
        <v>391</v>
      </c>
      <c r="B760" s="10">
        <v>754</v>
      </c>
      <c r="C760" s="10" t="s">
        <v>1257</v>
      </c>
      <c r="D760" s="10" t="s">
        <v>1258</v>
      </c>
      <c r="E760" s="10" t="s">
        <v>363</v>
      </c>
      <c r="F760" s="10">
        <v>1</v>
      </c>
      <c r="G760" s="10">
        <v>100.32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100.32</v>
      </c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0</v>
      </c>
      <c r="AI760" s="10">
        <v>0</v>
      </c>
      <c r="AJ760" s="10">
        <v>100.32</v>
      </c>
      <c r="AK760">
        <v>100.32</v>
      </c>
      <c r="AL760">
        <v>754</v>
      </c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</row>
    <row r="761" spans="1:90" x14ac:dyDescent="0.25">
      <c r="A761" s="10" t="s">
        <v>392</v>
      </c>
      <c r="B761" s="10">
        <v>756</v>
      </c>
      <c r="C761" s="10" t="s">
        <v>105</v>
      </c>
      <c r="D761" s="10" t="s">
        <v>103</v>
      </c>
      <c r="E761" s="10" t="s">
        <v>367</v>
      </c>
      <c r="F761" s="10">
        <v>2</v>
      </c>
      <c r="G761" s="10">
        <v>100</v>
      </c>
      <c r="H761" s="10">
        <v>0</v>
      </c>
      <c r="I761" s="10">
        <v>0</v>
      </c>
      <c r="J761" s="10">
        <v>0</v>
      </c>
      <c r="K761" s="10">
        <v>0</v>
      </c>
      <c r="L761" s="10">
        <v>50</v>
      </c>
      <c r="M761" s="10">
        <v>0</v>
      </c>
      <c r="N761" s="10">
        <v>0</v>
      </c>
      <c r="O761" s="10">
        <v>50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0">
        <v>0</v>
      </c>
      <c r="AF761" s="10">
        <v>0</v>
      </c>
      <c r="AG761" s="10">
        <v>0</v>
      </c>
      <c r="AH761" s="10">
        <v>0</v>
      </c>
      <c r="AI761" s="10">
        <v>0</v>
      </c>
      <c r="AJ761" s="10">
        <v>50</v>
      </c>
      <c r="AK761">
        <v>100</v>
      </c>
      <c r="AL761">
        <v>756</v>
      </c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</row>
    <row r="762" spans="1:90" x14ac:dyDescent="0.25">
      <c r="A762" s="10" t="s">
        <v>711</v>
      </c>
      <c r="B762" s="10">
        <v>768</v>
      </c>
      <c r="C762" s="10" t="s">
        <v>261</v>
      </c>
      <c r="D762" s="10" t="s">
        <v>850</v>
      </c>
      <c r="E762" s="10" t="s">
        <v>851</v>
      </c>
      <c r="F762" s="10">
        <v>1</v>
      </c>
      <c r="G762" s="10">
        <v>100</v>
      </c>
      <c r="H762" s="10">
        <v>100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10">
        <v>0</v>
      </c>
      <c r="AG762" s="10">
        <v>0</v>
      </c>
      <c r="AH762" s="10">
        <v>0</v>
      </c>
      <c r="AI762" s="10">
        <v>0</v>
      </c>
      <c r="AJ762" s="10">
        <v>100</v>
      </c>
      <c r="AK762">
        <v>100</v>
      </c>
      <c r="AL762">
        <v>768</v>
      </c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</row>
    <row r="763" spans="1:90" x14ac:dyDescent="0.25">
      <c r="A763" s="10" t="s">
        <v>711</v>
      </c>
      <c r="B763" s="10">
        <v>758</v>
      </c>
      <c r="C763" s="10" t="s">
        <v>1326</v>
      </c>
      <c r="D763" s="10" t="s">
        <v>1327</v>
      </c>
      <c r="E763" s="10" t="s">
        <v>361</v>
      </c>
      <c r="F763" s="10">
        <v>1</v>
      </c>
      <c r="G763" s="10">
        <v>100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0</v>
      </c>
      <c r="AG763" s="10">
        <v>100</v>
      </c>
      <c r="AH763" s="10">
        <v>0</v>
      </c>
      <c r="AI763" s="10">
        <v>0</v>
      </c>
      <c r="AJ763" s="10">
        <v>100</v>
      </c>
      <c r="AK763">
        <v>100</v>
      </c>
      <c r="AL763">
        <v>758</v>
      </c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</row>
    <row r="764" spans="1:90" x14ac:dyDescent="0.25">
      <c r="A764" s="10" t="s">
        <v>391</v>
      </c>
      <c r="B764" s="10">
        <v>765</v>
      </c>
      <c r="C764" s="10" t="s">
        <v>1332</v>
      </c>
      <c r="D764" s="10" t="s">
        <v>77</v>
      </c>
      <c r="E764" s="10" t="s">
        <v>717</v>
      </c>
      <c r="F764" s="10">
        <v>1</v>
      </c>
      <c r="G764" s="10">
        <v>100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  <c r="AG764" s="10">
        <v>100</v>
      </c>
      <c r="AH764" s="10">
        <v>0</v>
      </c>
      <c r="AI764" s="10">
        <v>0</v>
      </c>
      <c r="AJ764" s="10">
        <v>100</v>
      </c>
      <c r="AK764">
        <v>100</v>
      </c>
      <c r="AL764">
        <v>765</v>
      </c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</row>
    <row r="765" spans="1:90" x14ac:dyDescent="0.25">
      <c r="A765" s="10" t="s">
        <v>391</v>
      </c>
      <c r="B765" s="10">
        <v>766</v>
      </c>
      <c r="C765" s="10" t="s">
        <v>152</v>
      </c>
      <c r="D765" s="10" t="s">
        <v>1329</v>
      </c>
      <c r="E765" s="10" t="s">
        <v>361</v>
      </c>
      <c r="F765" s="10">
        <v>1</v>
      </c>
      <c r="G765" s="10">
        <v>100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10">
        <v>0</v>
      </c>
      <c r="AG765" s="10">
        <v>100</v>
      </c>
      <c r="AH765" s="10">
        <v>0</v>
      </c>
      <c r="AI765" s="10">
        <v>0</v>
      </c>
      <c r="AJ765" s="10">
        <v>100</v>
      </c>
      <c r="AK765">
        <v>100</v>
      </c>
      <c r="AL765">
        <v>766</v>
      </c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</row>
    <row r="766" spans="1:90" x14ac:dyDescent="0.25">
      <c r="A766" s="10" t="s">
        <v>391</v>
      </c>
      <c r="B766" s="10">
        <v>761</v>
      </c>
      <c r="C766" s="10" t="s">
        <v>1309</v>
      </c>
      <c r="D766" s="10" t="s">
        <v>1310</v>
      </c>
      <c r="E766" s="10" t="s">
        <v>382</v>
      </c>
      <c r="F766" s="10">
        <v>1</v>
      </c>
      <c r="G766" s="10">
        <v>100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>
        <v>100</v>
      </c>
      <c r="AF766" s="10">
        <v>0</v>
      </c>
      <c r="AG766" s="10">
        <v>0</v>
      </c>
      <c r="AH766" s="10">
        <v>0</v>
      </c>
      <c r="AI766" s="10">
        <v>0</v>
      </c>
      <c r="AJ766" s="10">
        <v>100</v>
      </c>
      <c r="AK766">
        <v>100</v>
      </c>
      <c r="AL766">
        <v>761</v>
      </c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</row>
    <row r="767" spans="1:90" x14ac:dyDescent="0.25">
      <c r="A767" s="10" t="s">
        <v>391</v>
      </c>
      <c r="B767" s="10">
        <v>767</v>
      </c>
      <c r="C767" s="10" t="s">
        <v>152</v>
      </c>
      <c r="D767" s="10" t="s">
        <v>1328</v>
      </c>
      <c r="E767" s="10" t="s">
        <v>361</v>
      </c>
      <c r="F767" s="10">
        <v>1</v>
      </c>
      <c r="G767" s="10">
        <v>100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10">
        <v>0</v>
      </c>
      <c r="AG767" s="10">
        <v>100</v>
      </c>
      <c r="AH767" s="10">
        <v>0</v>
      </c>
      <c r="AI767" s="10">
        <v>0</v>
      </c>
      <c r="AJ767" s="10">
        <v>100</v>
      </c>
      <c r="AK767">
        <v>100</v>
      </c>
      <c r="AL767">
        <v>767</v>
      </c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</row>
    <row r="768" spans="1:90" x14ac:dyDescent="0.25">
      <c r="A768" s="10" t="s">
        <v>711</v>
      </c>
      <c r="B768" s="10">
        <v>762</v>
      </c>
      <c r="C768" s="10" t="s">
        <v>871</v>
      </c>
      <c r="D768" s="10" t="s">
        <v>872</v>
      </c>
      <c r="E768" s="10" t="s">
        <v>873</v>
      </c>
      <c r="F768" s="10">
        <v>1</v>
      </c>
      <c r="G768" s="10">
        <v>100</v>
      </c>
      <c r="H768" s="10">
        <v>100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  <c r="AG768" s="10">
        <v>0</v>
      </c>
      <c r="AH768" s="10">
        <v>0</v>
      </c>
      <c r="AI768" s="10">
        <v>0</v>
      </c>
      <c r="AJ768" s="10">
        <v>100</v>
      </c>
      <c r="AK768">
        <v>100</v>
      </c>
      <c r="AL768">
        <v>762</v>
      </c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</row>
    <row r="769" spans="1:90" x14ac:dyDescent="0.25">
      <c r="A769" s="10" t="s">
        <v>391</v>
      </c>
      <c r="B769" s="10">
        <v>757</v>
      </c>
      <c r="C769" s="10" t="s">
        <v>203</v>
      </c>
      <c r="D769" s="10" t="s">
        <v>35</v>
      </c>
      <c r="E769" s="10" t="s">
        <v>362</v>
      </c>
      <c r="F769" s="10">
        <v>1</v>
      </c>
      <c r="G769" s="10">
        <v>100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100</v>
      </c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10">
        <v>0</v>
      </c>
      <c r="AG769" s="10">
        <v>0</v>
      </c>
      <c r="AH769" s="10">
        <v>0</v>
      </c>
      <c r="AI769" s="10">
        <v>0</v>
      </c>
      <c r="AJ769" s="10">
        <v>100</v>
      </c>
      <c r="AK769">
        <v>100</v>
      </c>
      <c r="AL769">
        <v>757</v>
      </c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</row>
    <row r="770" spans="1:90" x14ac:dyDescent="0.25">
      <c r="A770" s="10" t="s">
        <v>392</v>
      </c>
      <c r="B770" s="10">
        <v>760</v>
      </c>
      <c r="C770" s="10" t="s">
        <v>848</v>
      </c>
      <c r="D770" s="10" t="s">
        <v>849</v>
      </c>
      <c r="E770" s="10" t="s">
        <v>706</v>
      </c>
      <c r="F770" s="10">
        <v>1</v>
      </c>
      <c r="G770" s="10">
        <v>100</v>
      </c>
      <c r="H770" s="10">
        <v>100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10">
        <v>0</v>
      </c>
      <c r="AG770" s="10">
        <v>0</v>
      </c>
      <c r="AH770" s="10">
        <v>0</v>
      </c>
      <c r="AI770" s="10">
        <v>0</v>
      </c>
      <c r="AJ770" s="10">
        <v>100</v>
      </c>
      <c r="AK770">
        <v>100</v>
      </c>
      <c r="AL770">
        <v>760</v>
      </c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</row>
    <row r="771" spans="1:90" x14ac:dyDescent="0.25">
      <c r="A771" s="10" t="s">
        <v>391</v>
      </c>
      <c r="B771" s="10">
        <v>764</v>
      </c>
      <c r="C771" s="10" t="s">
        <v>1332</v>
      </c>
      <c r="D771" s="10" t="s">
        <v>1328</v>
      </c>
      <c r="E771" s="10" t="s">
        <v>359</v>
      </c>
      <c r="F771" s="10">
        <v>1</v>
      </c>
      <c r="G771" s="10">
        <v>100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10">
        <v>0</v>
      </c>
      <c r="AG771" s="10">
        <v>100</v>
      </c>
      <c r="AH771" s="10">
        <v>0</v>
      </c>
      <c r="AI771" s="10">
        <v>0</v>
      </c>
      <c r="AJ771" s="10">
        <v>100</v>
      </c>
      <c r="AK771">
        <v>100</v>
      </c>
      <c r="AL771">
        <v>764</v>
      </c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</row>
    <row r="772" spans="1:90" x14ac:dyDescent="0.25">
      <c r="A772" s="10" t="s">
        <v>392</v>
      </c>
      <c r="B772" s="10">
        <v>769</v>
      </c>
      <c r="C772" s="10" t="s">
        <v>73</v>
      </c>
      <c r="D772" s="10" t="s">
        <v>868</v>
      </c>
      <c r="E772" s="10" t="s">
        <v>869</v>
      </c>
      <c r="F772" s="10">
        <v>1</v>
      </c>
      <c r="G772" s="10">
        <v>100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100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  <c r="AG772" s="10">
        <v>0</v>
      </c>
      <c r="AH772" s="10">
        <v>0</v>
      </c>
      <c r="AI772" s="10">
        <v>0</v>
      </c>
      <c r="AJ772" s="10">
        <v>100</v>
      </c>
      <c r="AK772">
        <v>100</v>
      </c>
      <c r="AL772">
        <v>769</v>
      </c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</row>
    <row r="773" spans="1:90" x14ac:dyDescent="0.25">
      <c r="A773" s="10" t="s">
        <v>392</v>
      </c>
      <c r="B773" s="10">
        <v>759</v>
      </c>
      <c r="C773" s="10" t="s">
        <v>874</v>
      </c>
      <c r="D773" s="10" t="s">
        <v>140</v>
      </c>
      <c r="E773" s="10" t="s">
        <v>600</v>
      </c>
      <c r="F773" s="10">
        <v>1</v>
      </c>
      <c r="G773" s="10">
        <v>100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100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  <c r="AG773" s="10">
        <v>0</v>
      </c>
      <c r="AH773" s="10">
        <v>0</v>
      </c>
      <c r="AI773" s="10">
        <v>0</v>
      </c>
      <c r="AJ773" s="10">
        <v>100</v>
      </c>
      <c r="AK773">
        <v>100</v>
      </c>
      <c r="AL773">
        <v>759</v>
      </c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</row>
    <row r="774" spans="1:90" x14ac:dyDescent="0.25">
      <c r="A774" s="10" t="s">
        <v>392</v>
      </c>
      <c r="B774" s="10">
        <v>755</v>
      </c>
      <c r="C774" s="10" t="s">
        <v>1330</v>
      </c>
      <c r="D774" s="10" t="s">
        <v>1331</v>
      </c>
      <c r="E774" s="10" t="s">
        <v>361</v>
      </c>
      <c r="F774" s="10">
        <v>1</v>
      </c>
      <c r="G774" s="10">
        <v>100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10">
        <v>0</v>
      </c>
      <c r="AG774" s="10">
        <v>100</v>
      </c>
      <c r="AH774" s="10">
        <v>0</v>
      </c>
      <c r="AI774" s="10">
        <v>0</v>
      </c>
      <c r="AJ774" s="10">
        <v>100</v>
      </c>
      <c r="AK774">
        <v>100</v>
      </c>
      <c r="AL774">
        <v>755</v>
      </c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</row>
    <row r="775" spans="1:90" x14ac:dyDescent="0.25">
      <c r="A775" s="10" t="s">
        <v>391</v>
      </c>
      <c r="B775" s="10">
        <v>763</v>
      </c>
      <c r="C775" s="10" t="s">
        <v>875</v>
      </c>
      <c r="D775" s="10" t="s">
        <v>205</v>
      </c>
      <c r="E775" s="10" t="s">
        <v>359</v>
      </c>
      <c r="F775" s="10">
        <v>1</v>
      </c>
      <c r="G775" s="10">
        <v>100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100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10">
        <v>0</v>
      </c>
      <c r="AG775" s="10">
        <v>0</v>
      </c>
      <c r="AH775" s="10">
        <v>0</v>
      </c>
      <c r="AI775" s="10">
        <v>0</v>
      </c>
      <c r="AJ775" s="10">
        <v>100</v>
      </c>
      <c r="AK775">
        <v>100</v>
      </c>
      <c r="AL775">
        <v>763</v>
      </c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</row>
    <row r="776" spans="1:90" x14ac:dyDescent="0.25">
      <c r="A776" s="10" t="s">
        <v>391</v>
      </c>
      <c r="B776" s="10">
        <v>771</v>
      </c>
      <c r="C776" s="10" t="s">
        <v>867</v>
      </c>
      <c r="D776" s="10" t="s">
        <v>608</v>
      </c>
      <c r="E776" s="10" t="s">
        <v>363</v>
      </c>
      <c r="F776" s="10">
        <v>1</v>
      </c>
      <c r="G776" s="10">
        <v>97.22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97.22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97.22</v>
      </c>
      <c r="AK776">
        <v>97.22</v>
      </c>
      <c r="AL776">
        <v>771</v>
      </c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</row>
    <row r="777" spans="1:90" x14ac:dyDescent="0.25">
      <c r="A777" s="10" t="s">
        <v>391</v>
      </c>
      <c r="B777" s="10">
        <v>770</v>
      </c>
      <c r="C777" s="10" t="s">
        <v>865</v>
      </c>
      <c r="D777" s="10" t="s">
        <v>645</v>
      </c>
      <c r="E777" s="10" t="s">
        <v>386</v>
      </c>
      <c r="F777" s="10">
        <v>1</v>
      </c>
      <c r="G777" s="10">
        <v>97.22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97.22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10">
        <v>0</v>
      </c>
      <c r="AJ777" s="10">
        <v>97.22</v>
      </c>
      <c r="AK777">
        <v>97.22</v>
      </c>
      <c r="AL777">
        <v>770</v>
      </c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</row>
    <row r="778" spans="1:90" x14ac:dyDescent="0.25">
      <c r="A778" s="10" t="s">
        <v>391</v>
      </c>
      <c r="B778" s="10">
        <v>773</v>
      </c>
      <c r="C778" s="10" t="s">
        <v>864</v>
      </c>
      <c r="D778" s="10" t="s">
        <v>221</v>
      </c>
      <c r="E778" s="10" t="s">
        <v>367</v>
      </c>
      <c r="F778" s="10">
        <v>1</v>
      </c>
      <c r="G778" s="10">
        <v>95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95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10">
        <v>0</v>
      </c>
      <c r="AJ778" s="10">
        <v>95</v>
      </c>
      <c r="AK778">
        <v>95</v>
      </c>
      <c r="AL778">
        <v>773</v>
      </c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</row>
    <row r="779" spans="1:90" x14ac:dyDescent="0.25">
      <c r="A779" s="10" t="s">
        <v>391</v>
      </c>
      <c r="B779" s="10">
        <v>772</v>
      </c>
      <c r="C779" s="10" t="s">
        <v>863</v>
      </c>
      <c r="D779" s="10" t="s">
        <v>90</v>
      </c>
      <c r="F779" s="10">
        <v>1</v>
      </c>
      <c r="G779" s="10">
        <v>95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95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10">
        <v>0</v>
      </c>
      <c r="AJ779" s="10">
        <v>95</v>
      </c>
      <c r="AK779">
        <v>95</v>
      </c>
      <c r="AL779">
        <v>772</v>
      </c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</row>
    <row r="780" spans="1:90" x14ac:dyDescent="0.25">
      <c r="A780" s="10" t="s">
        <v>391</v>
      </c>
      <c r="B780" s="10">
        <v>774</v>
      </c>
      <c r="C780" s="10" t="s">
        <v>862</v>
      </c>
      <c r="D780" s="10" t="s">
        <v>707</v>
      </c>
      <c r="F780" s="10">
        <v>1</v>
      </c>
      <c r="G780" s="10">
        <v>95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95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10">
        <v>0</v>
      </c>
      <c r="AG780" s="10">
        <v>0</v>
      </c>
      <c r="AH780" s="10">
        <v>0</v>
      </c>
      <c r="AI780" s="10">
        <v>0</v>
      </c>
      <c r="AJ780" s="10">
        <v>95</v>
      </c>
      <c r="AK780">
        <v>95</v>
      </c>
      <c r="AL780">
        <v>774</v>
      </c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</row>
    <row r="781" spans="1:90" x14ac:dyDescent="0.25">
      <c r="A781" s="10" t="s">
        <v>392</v>
      </c>
      <c r="B781" s="10">
        <v>775</v>
      </c>
      <c r="C781" s="10" t="s">
        <v>1264</v>
      </c>
      <c r="D781" s="10" t="s">
        <v>931</v>
      </c>
      <c r="E781" s="10" t="s">
        <v>363</v>
      </c>
      <c r="F781" s="10">
        <v>1</v>
      </c>
      <c r="G781" s="10">
        <v>93.75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93.75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10">
        <v>0</v>
      </c>
      <c r="AJ781" s="10">
        <v>93.75</v>
      </c>
      <c r="AK781">
        <v>93.75</v>
      </c>
      <c r="AL781">
        <v>775</v>
      </c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</row>
    <row r="782" spans="1:90" x14ac:dyDescent="0.25">
      <c r="A782" s="10" t="s">
        <v>392</v>
      </c>
      <c r="B782" s="10">
        <v>777</v>
      </c>
      <c r="C782" s="10" t="s">
        <v>1265</v>
      </c>
      <c r="D782" s="10" t="s">
        <v>1266</v>
      </c>
      <c r="E782" s="10" t="s">
        <v>368</v>
      </c>
      <c r="F782" s="10">
        <v>1</v>
      </c>
      <c r="G782" s="10">
        <v>88.89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88.89</v>
      </c>
      <c r="Z782" s="10">
        <v>0</v>
      </c>
      <c r="AA782" s="10">
        <v>0</v>
      </c>
      <c r="AB782" s="10">
        <v>0</v>
      </c>
      <c r="AC782" s="10">
        <v>0</v>
      </c>
      <c r="AD782" s="10">
        <v>0</v>
      </c>
      <c r="AE782" s="10">
        <v>0</v>
      </c>
      <c r="AF782" s="10">
        <v>0</v>
      </c>
      <c r="AG782" s="10">
        <v>0</v>
      </c>
      <c r="AH782" s="10">
        <v>0</v>
      </c>
      <c r="AI782" s="10">
        <v>0</v>
      </c>
      <c r="AJ782" s="10">
        <v>88.89</v>
      </c>
      <c r="AK782">
        <v>88.89</v>
      </c>
      <c r="AL782">
        <v>777</v>
      </c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</row>
    <row r="783" spans="1:90" x14ac:dyDescent="0.25">
      <c r="A783" s="10" t="s">
        <v>391</v>
      </c>
      <c r="B783" s="10">
        <v>776</v>
      </c>
      <c r="C783" s="10" t="s">
        <v>890</v>
      </c>
      <c r="D783" s="10" t="s">
        <v>17</v>
      </c>
      <c r="E783" s="10" t="s">
        <v>361</v>
      </c>
      <c r="F783" s="10">
        <v>1</v>
      </c>
      <c r="G783" s="10">
        <v>88.89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88.89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  <c r="AD783" s="10">
        <v>0</v>
      </c>
      <c r="AE783" s="10">
        <v>0</v>
      </c>
      <c r="AF783" s="10">
        <v>0</v>
      </c>
      <c r="AG783" s="10">
        <v>0</v>
      </c>
      <c r="AH783" s="10">
        <v>0</v>
      </c>
      <c r="AI783" s="10">
        <v>0</v>
      </c>
      <c r="AJ783" s="10">
        <v>88.89</v>
      </c>
      <c r="AK783">
        <v>88.89</v>
      </c>
      <c r="AL783">
        <v>776</v>
      </c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</row>
    <row r="784" spans="1:90" x14ac:dyDescent="0.25">
      <c r="A784" s="10" t="s">
        <v>391</v>
      </c>
      <c r="B784" s="10">
        <v>778</v>
      </c>
      <c r="C784" s="10" t="s">
        <v>735</v>
      </c>
      <c r="D784" s="10" t="s">
        <v>856</v>
      </c>
      <c r="E784" s="10" t="s">
        <v>357</v>
      </c>
      <c r="F784" s="10">
        <v>1</v>
      </c>
      <c r="G784" s="10">
        <v>88.46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88.46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10">
        <v>0</v>
      </c>
      <c r="AJ784" s="10">
        <v>88.46</v>
      </c>
      <c r="AK784">
        <v>88.46</v>
      </c>
      <c r="AL784">
        <v>778</v>
      </c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</row>
    <row r="785" spans="1:90" x14ac:dyDescent="0.25">
      <c r="A785" s="10" t="s">
        <v>391</v>
      </c>
      <c r="B785" s="10">
        <v>779</v>
      </c>
      <c r="C785" s="10" t="s">
        <v>857</v>
      </c>
      <c r="D785" s="10" t="s">
        <v>858</v>
      </c>
      <c r="E785" s="10" t="s">
        <v>357</v>
      </c>
      <c r="F785" s="10">
        <v>1</v>
      </c>
      <c r="G785" s="10">
        <v>87.5</v>
      </c>
      <c r="H785" s="10">
        <v>87.5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10">
        <v>0</v>
      </c>
      <c r="AG785" s="10">
        <v>0</v>
      </c>
      <c r="AH785" s="10">
        <v>0</v>
      </c>
      <c r="AI785" s="10">
        <v>0</v>
      </c>
      <c r="AJ785" s="10">
        <v>87.5</v>
      </c>
      <c r="AK785">
        <v>87.5</v>
      </c>
      <c r="AL785">
        <v>779</v>
      </c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</row>
    <row r="786" spans="1:90" x14ac:dyDescent="0.25">
      <c r="A786" s="10" t="s">
        <v>391</v>
      </c>
      <c r="B786" s="10">
        <v>780</v>
      </c>
      <c r="C786" s="10" t="s">
        <v>286</v>
      </c>
      <c r="D786" s="10" t="s">
        <v>54</v>
      </c>
      <c r="E786" s="10" t="s">
        <v>362</v>
      </c>
      <c r="F786" s="10">
        <v>1</v>
      </c>
      <c r="G786" s="10">
        <v>86.67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86.67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10">
        <v>0</v>
      </c>
      <c r="AG786" s="10">
        <v>0</v>
      </c>
      <c r="AH786" s="10">
        <v>0</v>
      </c>
      <c r="AI786" s="10">
        <v>0</v>
      </c>
      <c r="AJ786" s="10">
        <v>86.67</v>
      </c>
      <c r="AK786">
        <v>86.67</v>
      </c>
      <c r="AL786">
        <v>780</v>
      </c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</row>
    <row r="787" spans="1:90" x14ac:dyDescent="0.25">
      <c r="A787" s="10" t="s">
        <v>392</v>
      </c>
      <c r="B787" s="10">
        <v>781</v>
      </c>
      <c r="C787" s="10" t="s">
        <v>309</v>
      </c>
      <c r="D787" s="10" t="s">
        <v>265</v>
      </c>
      <c r="E787" s="10" t="s">
        <v>369</v>
      </c>
      <c r="F787" s="10">
        <v>1</v>
      </c>
      <c r="G787" s="10">
        <v>85.71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85.71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10">
        <v>0</v>
      </c>
      <c r="AG787" s="10">
        <v>0</v>
      </c>
      <c r="AH787" s="10">
        <v>0</v>
      </c>
      <c r="AI787" s="10">
        <v>0</v>
      </c>
      <c r="AJ787" s="10">
        <v>85.71</v>
      </c>
      <c r="AK787">
        <v>85.71</v>
      </c>
      <c r="AL787">
        <v>781</v>
      </c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</row>
    <row r="788" spans="1:90" x14ac:dyDescent="0.25">
      <c r="A788" s="10" t="s">
        <v>392</v>
      </c>
      <c r="B788" s="10">
        <v>782</v>
      </c>
      <c r="C788" s="10" t="s">
        <v>888</v>
      </c>
      <c r="D788" s="10" t="s">
        <v>273</v>
      </c>
      <c r="E788" s="10" t="s">
        <v>357</v>
      </c>
      <c r="F788" s="10">
        <v>1</v>
      </c>
      <c r="G788" s="10">
        <v>80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80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0">
        <v>0</v>
      </c>
      <c r="AF788" s="10">
        <v>0</v>
      </c>
      <c r="AG788" s="10">
        <v>0</v>
      </c>
      <c r="AH788" s="10">
        <v>0</v>
      </c>
      <c r="AI788" s="10">
        <v>0</v>
      </c>
      <c r="AJ788" s="10">
        <v>80</v>
      </c>
      <c r="AK788">
        <v>80</v>
      </c>
      <c r="AL788">
        <v>782</v>
      </c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</row>
    <row r="789" spans="1:90" x14ac:dyDescent="0.25">
      <c r="A789" s="10" t="s">
        <v>391</v>
      </c>
      <c r="B789" s="10">
        <v>783</v>
      </c>
      <c r="C789" s="10" t="s">
        <v>887</v>
      </c>
      <c r="D789" s="10" t="s">
        <v>714</v>
      </c>
      <c r="F789" s="10">
        <v>1</v>
      </c>
      <c r="G789" s="10">
        <v>78.569999999999993</v>
      </c>
      <c r="H789" s="10">
        <v>0</v>
      </c>
      <c r="I789" s="10">
        <v>0</v>
      </c>
      <c r="J789" s="10">
        <v>0</v>
      </c>
      <c r="K789" s="10">
        <v>78.569999999999993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10">
        <v>0</v>
      </c>
      <c r="AJ789" s="10">
        <v>78.569999999999993</v>
      </c>
      <c r="AK789">
        <v>78.569999999999993</v>
      </c>
      <c r="AL789">
        <v>783</v>
      </c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</row>
    <row r="790" spans="1:90" x14ac:dyDescent="0.25">
      <c r="A790" s="10" t="s">
        <v>391</v>
      </c>
      <c r="B790" s="10">
        <v>785</v>
      </c>
      <c r="C790" s="10" t="s">
        <v>886</v>
      </c>
      <c r="D790" s="10" t="s">
        <v>65</v>
      </c>
      <c r="E790" s="10" t="s">
        <v>357</v>
      </c>
      <c r="F790" s="10">
        <v>1</v>
      </c>
      <c r="G790" s="10">
        <v>75</v>
      </c>
      <c r="H790" s="10">
        <v>0</v>
      </c>
      <c r="I790" s="10">
        <v>0</v>
      </c>
      <c r="J790" s="10">
        <v>75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  <c r="AD790" s="10">
        <v>0</v>
      </c>
      <c r="AE790" s="10">
        <v>0</v>
      </c>
      <c r="AF790" s="10">
        <v>0</v>
      </c>
      <c r="AG790" s="10">
        <v>0</v>
      </c>
      <c r="AH790" s="10">
        <v>0</v>
      </c>
      <c r="AI790" s="10">
        <v>0</v>
      </c>
      <c r="AJ790" s="10">
        <v>75</v>
      </c>
      <c r="AK790">
        <v>75</v>
      </c>
      <c r="AL790">
        <v>785</v>
      </c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</row>
    <row r="791" spans="1:90" x14ac:dyDescent="0.25">
      <c r="A791" s="10" t="s">
        <v>392</v>
      </c>
      <c r="B791" s="10">
        <v>786</v>
      </c>
      <c r="C791" s="10" t="s">
        <v>1268</v>
      </c>
      <c r="D791" s="10" t="s">
        <v>1269</v>
      </c>
      <c r="F791" s="10">
        <v>1</v>
      </c>
      <c r="G791" s="10">
        <v>75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75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0</v>
      </c>
      <c r="AI791" s="10">
        <v>0</v>
      </c>
      <c r="AJ791" s="10">
        <v>75</v>
      </c>
      <c r="AK791">
        <v>75</v>
      </c>
      <c r="AL791">
        <v>786</v>
      </c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</row>
    <row r="792" spans="1:90" x14ac:dyDescent="0.25">
      <c r="A792" s="10" t="s">
        <v>392</v>
      </c>
      <c r="B792" s="10">
        <v>784</v>
      </c>
      <c r="C792" s="10" t="s">
        <v>1267</v>
      </c>
      <c r="D792" s="10" t="s">
        <v>509</v>
      </c>
      <c r="F792" s="10">
        <v>1</v>
      </c>
      <c r="G792" s="10">
        <v>75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75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10">
        <v>0</v>
      </c>
      <c r="AG792" s="10">
        <v>0</v>
      </c>
      <c r="AH792" s="10">
        <v>0</v>
      </c>
      <c r="AI792" s="10">
        <v>0</v>
      </c>
      <c r="AJ792" s="10">
        <v>75</v>
      </c>
      <c r="AK792">
        <v>75</v>
      </c>
      <c r="AL792">
        <v>784</v>
      </c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</row>
    <row r="793" spans="1:90" x14ac:dyDescent="0.25">
      <c r="A793" s="10" t="s">
        <v>391</v>
      </c>
      <c r="B793" s="10">
        <v>787</v>
      </c>
      <c r="C793" s="10" t="s">
        <v>885</v>
      </c>
      <c r="D793" s="10" t="s">
        <v>52</v>
      </c>
      <c r="E793" s="10" t="s">
        <v>361</v>
      </c>
      <c r="F793" s="10">
        <v>1</v>
      </c>
      <c r="G793" s="10">
        <v>72.22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72.22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  <c r="AD793" s="10">
        <v>0</v>
      </c>
      <c r="AE793" s="10">
        <v>0</v>
      </c>
      <c r="AF793" s="10">
        <v>0</v>
      </c>
      <c r="AG793" s="10">
        <v>0</v>
      </c>
      <c r="AH793" s="10">
        <v>0</v>
      </c>
      <c r="AI793" s="10">
        <v>0</v>
      </c>
      <c r="AJ793" s="10">
        <v>72.22</v>
      </c>
      <c r="AK793">
        <v>72.22</v>
      </c>
      <c r="AL793">
        <v>787</v>
      </c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</row>
    <row r="794" spans="1:90" x14ac:dyDescent="0.25">
      <c r="A794" s="10" t="s">
        <v>391</v>
      </c>
      <c r="B794" s="10">
        <v>788</v>
      </c>
      <c r="C794" s="10" t="s">
        <v>1270</v>
      </c>
      <c r="D794" s="10" t="s">
        <v>65</v>
      </c>
      <c r="E794" s="10" t="s">
        <v>368</v>
      </c>
      <c r="F794" s="10">
        <v>1</v>
      </c>
      <c r="G794" s="10">
        <v>72.22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72.22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10">
        <v>0</v>
      </c>
      <c r="AG794" s="10">
        <v>0</v>
      </c>
      <c r="AH794" s="10">
        <v>0</v>
      </c>
      <c r="AI794" s="10">
        <v>0</v>
      </c>
      <c r="AJ794" s="10">
        <v>72.22</v>
      </c>
      <c r="AK794">
        <v>72.22</v>
      </c>
      <c r="AL794">
        <v>788</v>
      </c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</row>
    <row r="795" spans="1:90" x14ac:dyDescent="0.25">
      <c r="A795" s="10" t="s">
        <v>391</v>
      </c>
      <c r="B795" s="10">
        <v>789</v>
      </c>
      <c r="C795" s="10" t="s">
        <v>279</v>
      </c>
      <c r="D795" s="10" t="s">
        <v>17</v>
      </c>
      <c r="F795" s="10">
        <v>1</v>
      </c>
      <c r="G795" s="10">
        <v>70.59</v>
      </c>
      <c r="H795" s="10">
        <v>0</v>
      </c>
      <c r="I795" s="10">
        <v>0</v>
      </c>
      <c r="J795" s="10">
        <v>0</v>
      </c>
      <c r="K795" s="10">
        <v>0</v>
      </c>
      <c r="L795" s="10">
        <v>70.59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10">
        <v>0</v>
      </c>
      <c r="AG795" s="10">
        <v>0</v>
      </c>
      <c r="AH795" s="10">
        <v>0</v>
      </c>
      <c r="AI795" s="10">
        <v>0</v>
      </c>
      <c r="AJ795" s="10">
        <v>70.59</v>
      </c>
      <c r="AK795">
        <v>70.59</v>
      </c>
      <c r="AL795">
        <v>789</v>
      </c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</row>
    <row r="796" spans="1:90" x14ac:dyDescent="0.25">
      <c r="A796" s="10" t="s">
        <v>392</v>
      </c>
      <c r="B796" s="10">
        <v>790</v>
      </c>
      <c r="C796" s="10" t="s">
        <v>301</v>
      </c>
      <c r="D796" s="10" t="s">
        <v>634</v>
      </c>
      <c r="E796" s="10" t="s">
        <v>362</v>
      </c>
      <c r="F796" s="10">
        <v>1</v>
      </c>
      <c r="G796" s="10">
        <v>70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70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10">
        <v>0</v>
      </c>
      <c r="AG796" s="10">
        <v>0</v>
      </c>
      <c r="AH796" s="10">
        <v>0</v>
      </c>
      <c r="AI796" s="10">
        <v>0</v>
      </c>
      <c r="AJ796" s="10">
        <v>70</v>
      </c>
      <c r="AK796">
        <v>70</v>
      </c>
      <c r="AL796">
        <v>790</v>
      </c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</row>
    <row r="797" spans="1:90" x14ac:dyDescent="0.25">
      <c r="A797" s="10" t="s">
        <v>391</v>
      </c>
      <c r="B797" s="10">
        <v>791</v>
      </c>
      <c r="C797" s="10" t="s">
        <v>1271</v>
      </c>
      <c r="D797" s="10" t="s">
        <v>212</v>
      </c>
      <c r="F797" s="10">
        <v>1</v>
      </c>
      <c r="G797" s="10">
        <v>66.67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66.67</v>
      </c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66.67</v>
      </c>
      <c r="AK797">
        <v>66.67</v>
      </c>
      <c r="AL797">
        <v>791</v>
      </c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</row>
    <row r="798" spans="1:90" x14ac:dyDescent="0.25">
      <c r="A798" s="10" t="s">
        <v>392</v>
      </c>
      <c r="B798" s="10">
        <v>792</v>
      </c>
      <c r="C798" s="10" t="s">
        <v>861</v>
      </c>
      <c r="D798" s="10" t="s">
        <v>509</v>
      </c>
      <c r="E798" s="10" t="s">
        <v>823</v>
      </c>
      <c r="F798" s="10">
        <v>1</v>
      </c>
      <c r="G798" s="10">
        <v>53.85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53.85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10">
        <v>0</v>
      </c>
      <c r="AG798" s="10">
        <v>0</v>
      </c>
      <c r="AH798" s="10">
        <v>0</v>
      </c>
      <c r="AI798" s="10">
        <v>0</v>
      </c>
      <c r="AJ798" s="10">
        <v>53.85</v>
      </c>
      <c r="AK798">
        <v>53.85</v>
      </c>
      <c r="AL798">
        <v>792</v>
      </c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</row>
    <row r="799" spans="1:90" x14ac:dyDescent="0.25">
      <c r="A799" s="10" t="s">
        <v>392</v>
      </c>
      <c r="B799" s="10">
        <v>799</v>
      </c>
      <c r="C799" s="10" t="s">
        <v>163</v>
      </c>
      <c r="D799" s="10" t="s">
        <v>529</v>
      </c>
      <c r="E799" s="10" t="s">
        <v>382</v>
      </c>
      <c r="F799" s="10">
        <v>1</v>
      </c>
      <c r="G799" s="10">
        <v>50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50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10">
        <v>0</v>
      </c>
      <c r="AG799" s="10">
        <v>0</v>
      </c>
      <c r="AH799" s="10">
        <v>0</v>
      </c>
      <c r="AI799" s="10">
        <v>0</v>
      </c>
      <c r="AJ799" s="10">
        <v>50</v>
      </c>
      <c r="AK799">
        <v>50</v>
      </c>
      <c r="AL799">
        <v>799</v>
      </c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</row>
    <row r="800" spans="1:90" x14ac:dyDescent="0.25">
      <c r="A800" s="10" t="s">
        <v>392</v>
      </c>
      <c r="B800" s="10">
        <v>793</v>
      </c>
      <c r="C800" s="10" t="s">
        <v>878</v>
      </c>
      <c r="D800" s="10" t="s">
        <v>629</v>
      </c>
      <c r="F800" s="10">
        <v>1</v>
      </c>
      <c r="G800" s="10">
        <v>50</v>
      </c>
      <c r="H800" s="10">
        <v>0</v>
      </c>
      <c r="I800" s="10">
        <v>0</v>
      </c>
      <c r="J800" s="10">
        <v>0</v>
      </c>
      <c r="K800" s="10">
        <v>0</v>
      </c>
      <c r="L800" s="10">
        <v>50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10">
        <v>0</v>
      </c>
      <c r="AG800" s="10">
        <v>0</v>
      </c>
      <c r="AH800" s="10">
        <v>0</v>
      </c>
      <c r="AI800" s="10">
        <v>0</v>
      </c>
      <c r="AJ800" s="10">
        <v>50</v>
      </c>
      <c r="AK800">
        <v>50</v>
      </c>
      <c r="AL800">
        <v>793</v>
      </c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</row>
    <row r="801" spans="1:90" x14ac:dyDescent="0.25">
      <c r="A801" s="10" t="s">
        <v>392</v>
      </c>
      <c r="B801" s="10">
        <v>797</v>
      </c>
      <c r="C801" s="10" t="s">
        <v>879</v>
      </c>
      <c r="D801" s="10" t="s">
        <v>692</v>
      </c>
      <c r="F801" s="10">
        <v>1</v>
      </c>
      <c r="G801" s="10">
        <v>50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50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  <c r="AD801" s="10">
        <v>0</v>
      </c>
      <c r="AE801" s="10">
        <v>0</v>
      </c>
      <c r="AF801" s="10">
        <v>0</v>
      </c>
      <c r="AG801" s="10">
        <v>0</v>
      </c>
      <c r="AH801" s="10">
        <v>0</v>
      </c>
      <c r="AI801" s="10">
        <v>0</v>
      </c>
      <c r="AJ801" s="10">
        <v>50</v>
      </c>
      <c r="AK801">
        <v>50</v>
      </c>
      <c r="AL801">
        <v>797</v>
      </c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</row>
    <row r="802" spans="1:90" x14ac:dyDescent="0.25">
      <c r="A802" s="10" t="s">
        <v>392</v>
      </c>
      <c r="B802" s="10">
        <v>796</v>
      </c>
      <c r="C802" s="10" t="s">
        <v>880</v>
      </c>
      <c r="D802" s="10" t="s">
        <v>627</v>
      </c>
      <c r="E802" s="10" t="s">
        <v>881</v>
      </c>
      <c r="F802" s="10">
        <v>1</v>
      </c>
      <c r="G802" s="10">
        <v>50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50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  <c r="AD802" s="10">
        <v>0</v>
      </c>
      <c r="AE802" s="10">
        <v>0</v>
      </c>
      <c r="AF802" s="10">
        <v>0</v>
      </c>
      <c r="AG802" s="10">
        <v>0</v>
      </c>
      <c r="AH802" s="10">
        <v>0</v>
      </c>
      <c r="AI802" s="10">
        <v>0</v>
      </c>
      <c r="AJ802" s="10">
        <v>50</v>
      </c>
      <c r="AK802">
        <v>50</v>
      </c>
      <c r="AL802">
        <v>796</v>
      </c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</row>
    <row r="803" spans="1:90" x14ac:dyDescent="0.25">
      <c r="A803" s="10" t="s">
        <v>392</v>
      </c>
      <c r="B803" s="10">
        <v>794</v>
      </c>
      <c r="C803" s="10" t="s">
        <v>1272</v>
      </c>
      <c r="D803" s="10" t="s">
        <v>1273</v>
      </c>
      <c r="E803" s="10" t="s">
        <v>417</v>
      </c>
      <c r="F803" s="10">
        <v>1</v>
      </c>
      <c r="G803" s="10">
        <v>50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50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50</v>
      </c>
      <c r="AK803">
        <v>50</v>
      </c>
      <c r="AL803">
        <v>794</v>
      </c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</row>
    <row r="804" spans="1:90" x14ac:dyDescent="0.25">
      <c r="A804" s="10" t="s">
        <v>392</v>
      </c>
      <c r="B804" s="10">
        <v>798</v>
      </c>
      <c r="C804" s="10" t="s">
        <v>998</v>
      </c>
      <c r="D804" s="10" t="s">
        <v>999</v>
      </c>
      <c r="E804" s="10" t="s">
        <v>1000</v>
      </c>
      <c r="F804" s="10">
        <v>1</v>
      </c>
      <c r="G804" s="10">
        <v>50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50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10">
        <v>0</v>
      </c>
      <c r="AG804" s="10">
        <v>0</v>
      </c>
      <c r="AH804" s="10">
        <v>0</v>
      </c>
      <c r="AI804" s="10">
        <v>0</v>
      </c>
      <c r="AJ804" s="10">
        <v>50</v>
      </c>
      <c r="AK804">
        <v>50</v>
      </c>
      <c r="AL804">
        <v>798</v>
      </c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</row>
    <row r="805" spans="1:90" x14ac:dyDescent="0.25">
      <c r="A805" s="10" t="s">
        <v>391</v>
      </c>
      <c r="B805" s="10">
        <v>795</v>
      </c>
      <c r="C805" s="10" t="s">
        <v>884</v>
      </c>
      <c r="D805" s="10" t="s">
        <v>205</v>
      </c>
      <c r="F805" s="10">
        <v>1</v>
      </c>
      <c r="G805" s="10">
        <v>50</v>
      </c>
      <c r="H805" s="10">
        <v>0</v>
      </c>
      <c r="I805" s="10">
        <v>0</v>
      </c>
      <c r="J805" s="10">
        <v>0</v>
      </c>
      <c r="K805" s="10">
        <v>0</v>
      </c>
      <c r="L805" s="10">
        <v>50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10">
        <v>0</v>
      </c>
      <c r="AG805" s="10">
        <v>0</v>
      </c>
      <c r="AH805" s="10">
        <v>0</v>
      </c>
      <c r="AI805" s="10">
        <v>0</v>
      </c>
      <c r="AJ805" s="10">
        <v>50</v>
      </c>
      <c r="AK805">
        <v>50</v>
      </c>
      <c r="AL805">
        <v>795</v>
      </c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</row>
    <row r="806" spans="1:90" x14ac:dyDescent="0.25"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</row>
    <row r="807" spans="1:90" x14ac:dyDescent="0.25"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</row>
    <row r="808" spans="1:90" x14ac:dyDescent="0.25"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</row>
    <row r="809" spans="1:90" x14ac:dyDescent="0.25"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</row>
    <row r="810" spans="1:90" x14ac:dyDescent="0.25"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</row>
    <row r="811" spans="1:90" x14ac:dyDescent="0.25"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</row>
    <row r="812" spans="1:90" x14ac:dyDescent="0.25"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</row>
    <row r="813" spans="1:90" x14ac:dyDescent="0.25"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</row>
    <row r="814" spans="1:90" x14ac:dyDescent="0.25"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</row>
    <row r="815" spans="1:90" x14ac:dyDescent="0.25"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</row>
    <row r="816" spans="1:90" x14ac:dyDescent="0.25"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</row>
    <row r="817" spans="37:90" x14ac:dyDescent="0.25"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</row>
    <row r="818" spans="37:90" x14ac:dyDescent="0.25"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</row>
    <row r="819" spans="37:90" x14ac:dyDescent="0.25"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</row>
    <row r="820" spans="37:90" x14ac:dyDescent="0.25"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</row>
    <row r="821" spans="37:90" x14ac:dyDescent="0.25"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</row>
    <row r="822" spans="37:90" x14ac:dyDescent="0.25"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</row>
    <row r="823" spans="37:90" x14ac:dyDescent="0.25"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</row>
    <row r="824" spans="37:90" x14ac:dyDescent="0.25"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</row>
    <row r="825" spans="37:90" x14ac:dyDescent="0.25"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</row>
    <row r="826" spans="37:90" x14ac:dyDescent="0.25"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</row>
    <row r="827" spans="37:90" x14ac:dyDescent="0.25"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</row>
    <row r="828" spans="37:90" x14ac:dyDescent="0.25"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</row>
    <row r="829" spans="37:90" x14ac:dyDescent="0.25"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</row>
    <row r="830" spans="37:90" x14ac:dyDescent="0.25"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</row>
    <row r="831" spans="37:90" x14ac:dyDescent="0.25"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</row>
    <row r="832" spans="37:90" x14ac:dyDescent="0.25"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</row>
    <row r="833" spans="74:90" x14ac:dyDescent="0.25"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</row>
    <row r="834" spans="74:90" x14ac:dyDescent="0.25"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</row>
    <row r="835" spans="74:90" x14ac:dyDescent="0.25"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</row>
    <row r="836" spans="74:90" x14ac:dyDescent="0.25"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</row>
    <row r="837" spans="74:90" x14ac:dyDescent="0.25"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</row>
    <row r="838" spans="74:90" x14ac:dyDescent="0.25"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</row>
    <row r="839" spans="74:90" x14ac:dyDescent="0.25"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</row>
    <row r="840" spans="74:90" x14ac:dyDescent="0.25"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</row>
    <row r="841" spans="74:90" x14ac:dyDescent="0.25"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</row>
    <row r="842" spans="74:90" x14ac:dyDescent="0.25"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</row>
    <row r="843" spans="74:90" x14ac:dyDescent="0.25"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</row>
    <row r="844" spans="74:90" x14ac:dyDescent="0.25"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</row>
    <row r="845" spans="74:90" x14ac:dyDescent="0.25"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</row>
    <row r="846" spans="74:90" x14ac:dyDescent="0.25"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</row>
    <row r="847" spans="74:90" x14ac:dyDescent="0.25"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</row>
    <row r="848" spans="74:90" x14ac:dyDescent="0.25"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</row>
    <row r="849" spans="74:90" x14ac:dyDescent="0.25"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</row>
    <row r="850" spans="74:90" x14ac:dyDescent="0.25"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</row>
    <row r="851" spans="74:90" x14ac:dyDescent="0.25"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</row>
    <row r="852" spans="74:90" x14ac:dyDescent="0.25"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</row>
    <row r="853" spans="74:90" x14ac:dyDescent="0.25"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</row>
    <row r="854" spans="74:90" x14ac:dyDescent="0.25"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</row>
    <row r="855" spans="74:90" x14ac:dyDescent="0.25"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</row>
    <row r="856" spans="74:90" x14ac:dyDescent="0.25"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</row>
    <row r="857" spans="74:90" x14ac:dyDescent="0.25"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</row>
    <row r="858" spans="74:90" x14ac:dyDescent="0.25"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</row>
    <row r="859" spans="74:90" x14ac:dyDescent="0.25"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</row>
    <row r="860" spans="74:90" x14ac:dyDescent="0.25"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</row>
    <row r="861" spans="74:90" x14ac:dyDescent="0.25"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</row>
    <row r="862" spans="74:90" x14ac:dyDescent="0.25"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</row>
    <row r="863" spans="74:90" x14ac:dyDescent="0.25"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</row>
    <row r="864" spans="74:90" x14ac:dyDescent="0.25"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</row>
    <row r="865" spans="74:90" x14ac:dyDescent="0.25"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</row>
    <row r="866" spans="74:90" x14ac:dyDescent="0.25"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</row>
    <row r="867" spans="74:90" x14ac:dyDescent="0.25"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</row>
    <row r="868" spans="74:90" x14ac:dyDescent="0.25"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</row>
    <row r="869" spans="74:90" x14ac:dyDescent="0.25"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</row>
    <row r="870" spans="74:90" x14ac:dyDescent="0.25"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</row>
    <row r="871" spans="74:90" x14ac:dyDescent="0.25"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</row>
    <row r="872" spans="74:90" x14ac:dyDescent="0.25"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</row>
    <row r="873" spans="74:90" x14ac:dyDescent="0.25"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</row>
    <row r="874" spans="74:90" x14ac:dyDescent="0.25"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</row>
    <row r="875" spans="74:90" x14ac:dyDescent="0.25"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</row>
    <row r="876" spans="74:90" x14ac:dyDescent="0.25"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</row>
    <row r="877" spans="74:90" x14ac:dyDescent="0.25"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</row>
    <row r="878" spans="74:90" x14ac:dyDescent="0.25"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</row>
    <row r="879" spans="74:90" x14ac:dyDescent="0.25"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</row>
    <row r="880" spans="74:90" x14ac:dyDescent="0.25"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</row>
    <row r="881" spans="74:90" x14ac:dyDescent="0.25"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</row>
    <row r="882" spans="74:90" x14ac:dyDescent="0.25"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</row>
    <row r="883" spans="74:90" x14ac:dyDescent="0.25"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</row>
    <row r="884" spans="74:90" x14ac:dyDescent="0.25"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</row>
    <row r="885" spans="74:90" x14ac:dyDescent="0.25"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</row>
    <row r="886" spans="74:90" x14ac:dyDescent="0.25"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</row>
    <row r="887" spans="74:90" x14ac:dyDescent="0.25"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</row>
    <row r="888" spans="74:90" x14ac:dyDescent="0.25"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</row>
    <row r="889" spans="74:90" x14ac:dyDescent="0.25"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</row>
    <row r="890" spans="74:90" x14ac:dyDescent="0.25"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</row>
    <row r="891" spans="74:90" x14ac:dyDescent="0.25"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</row>
    <row r="892" spans="74:90" x14ac:dyDescent="0.25"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</row>
    <row r="893" spans="74:90" x14ac:dyDescent="0.25"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</row>
    <row r="894" spans="74:90" x14ac:dyDescent="0.25"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</row>
    <row r="895" spans="74:90" x14ac:dyDescent="0.25"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</row>
    <row r="896" spans="74:90" x14ac:dyDescent="0.25"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</row>
    <row r="897" spans="74:90" x14ac:dyDescent="0.25"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</row>
    <row r="898" spans="74:90" x14ac:dyDescent="0.25"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</row>
    <row r="899" spans="74:90" x14ac:dyDescent="0.25"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</row>
    <row r="900" spans="74:90" x14ac:dyDescent="0.25"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</row>
    <row r="901" spans="74:90" x14ac:dyDescent="0.25"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</row>
    <row r="902" spans="74:90" x14ac:dyDescent="0.25"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</row>
    <row r="903" spans="74:90" x14ac:dyDescent="0.25"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</row>
    <row r="904" spans="74:90" x14ac:dyDescent="0.25"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</row>
    <row r="905" spans="74:90" x14ac:dyDescent="0.25"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</row>
    <row r="906" spans="74:90" x14ac:dyDescent="0.25"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</row>
    <row r="907" spans="74:90" x14ac:dyDescent="0.25"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</row>
    <row r="908" spans="74:90" x14ac:dyDescent="0.25"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</row>
    <row r="909" spans="74:90" x14ac:dyDescent="0.25"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</row>
    <row r="910" spans="74:90" x14ac:dyDescent="0.25"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</row>
    <row r="911" spans="74:90" x14ac:dyDescent="0.25"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</row>
    <row r="912" spans="74:90" x14ac:dyDescent="0.25"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</row>
    <row r="913" spans="74:90" x14ac:dyDescent="0.25"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</row>
    <row r="914" spans="74:90" x14ac:dyDescent="0.25"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</row>
    <row r="915" spans="74:90" x14ac:dyDescent="0.25"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</row>
    <row r="916" spans="74:90" x14ac:dyDescent="0.25"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</row>
    <row r="917" spans="74:90" x14ac:dyDescent="0.25"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</row>
    <row r="918" spans="74:90" x14ac:dyDescent="0.25"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</row>
    <row r="919" spans="74:90" x14ac:dyDescent="0.25"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</row>
    <row r="920" spans="74:90" x14ac:dyDescent="0.25"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</row>
    <row r="921" spans="74:90" x14ac:dyDescent="0.25"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</row>
    <row r="922" spans="74:90" x14ac:dyDescent="0.25"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</row>
    <row r="923" spans="74:90" x14ac:dyDescent="0.25"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</row>
    <row r="924" spans="74:90" x14ac:dyDescent="0.25"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</row>
    <row r="925" spans="74:90" x14ac:dyDescent="0.25"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</row>
    <row r="926" spans="74:90" x14ac:dyDescent="0.25"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</row>
    <row r="927" spans="74:90" x14ac:dyDescent="0.25"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</row>
    <row r="928" spans="74:90" x14ac:dyDescent="0.25"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</row>
    <row r="929" spans="74:90" x14ac:dyDescent="0.25"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</row>
    <row r="930" spans="74:90" x14ac:dyDescent="0.25"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</row>
    <row r="931" spans="74:90" x14ac:dyDescent="0.25"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</row>
    <row r="932" spans="74:90" x14ac:dyDescent="0.25"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</row>
    <row r="933" spans="74:90" x14ac:dyDescent="0.25"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</row>
    <row r="934" spans="74:90" x14ac:dyDescent="0.25"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</row>
    <row r="935" spans="74:90" x14ac:dyDescent="0.25"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</row>
    <row r="936" spans="74:90" x14ac:dyDescent="0.25"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</row>
    <row r="937" spans="74:90" x14ac:dyDescent="0.25"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</row>
    <row r="938" spans="74:90" x14ac:dyDescent="0.25"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</row>
    <row r="939" spans="74:90" x14ac:dyDescent="0.25"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</row>
    <row r="940" spans="74:90" x14ac:dyDescent="0.25"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</row>
    <row r="941" spans="74:90" x14ac:dyDescent="0.25"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</row>
    <row r="942" spans="74:90" x14ac:dyDescent="0.25"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</row>
    <row r="943" spans="74:90" x14ac:dyDescent="0.25"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</row>
    <row r="944" spans="74:90" x14ac:dyDescent="0.25"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</row>
    <row r="945" spans="74:90" x14ac:dyDescent="0.25"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</row>
    <row r="946" spans="74:90" x14ac:dyDescent="0.25"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</row>
    <row r="947" spans="74:90" x14ac:dyDescent="0.25"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</row>
    <row r="948" spans="74:90" x14ac:dyDescent="0.25"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</row>
    <row r="949" spans="74:90" x14ac:dyDescent="0.25"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</row>
    <row r="950" spans="74:90" x14ac:dyDescent="0.25"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</row>
    <row r="951" spans="74:90" x14ac:dyDescent="0.25"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</row>
    <row r="952" spans="74:90" x14ac:dyDescent="0.25"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</row>
    <row r="953" spans="74:90" x14ac:dyDescent="0.25"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</row>
    <row r="954" spans="74:90" x14ac:dyDescent="0.25"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</row>
    <row r="955" spans="74:90" x14ac:dyDescent="0.25"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</row>
    <row r="956" spans="74:90" x14ac:dyDescent="0.25"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</row>
    <row r="957" spans="74:90" x14ac:dyDescent="0.25"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</row>
    <row r="958" spans="74:90" x14ac:dyDescent="0.25"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</row>
    <row r="959" spans="74:90" x14ac:dyDescent="0.25"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</row>
    <row r="960" spans="74:90" x14ac:dyDescent="0.25"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</row>
    <row r="961" spans="74:90" x14ac:dyDescent="0.25"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</row>
    <row r="962" spans="74:90" x14ac:dyDescent="0.25"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</row>
    <row r="963" spans="74:90" x14ac:dyDescent="0.25"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</row>
    <row r="964" spans="74:90" x14ac:dyDescent="0.25"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</row>
    <row r="965" spans="74:90" x14ac:dyDescent="0.25"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</row>
    <row r="966" spans="74:90" x14ac:dyDescent="0.25"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</row>
    <row r="967" spans="74:90" x14ac:dyDescent="0.25"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</row>
    <row r="968" spans="74:90" x14ac:dyDescent="0.25"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</row>
    <row r="969" spans="74:90" x14ac:dyDescent="0.25"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</row>
    <row r="970" spans="74:90" x14ac:dyDescent="0.25"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</row>
    <row r="971" spans="74:90" x14ac:dyDescent="0.25"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</row>
    <row r="972" spans="74:90" x14ac:dyDescent="0.25"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FA10-8866-4360-B9F9-F2061D90B615}">
  <dimension ref="A1:DW972"/>
  <sheetViews>
    <sheetView tabSelected="1" workbookViewId="0">
      <pane ySplit="5" topLeftCell="A6" activePane="bottomLeft" state="frozen"/>
      <selection pane="bottomLeft" activeCell="E9" sqref="E9"/>
    </sheetView>
  </sheetViews>
  <sheetFormatPr baseColWidth="10" defaultColWidth="28" defaultRowHeight="15" x14ac:dyDescent="0.25"/>
  <cols>
    <col min="1" max="1" width="6.140625" style="10" bestFit="1" customWidth="1"/>
    <col min="2" max="2" width="5.42578125" style="10" bestFit="1" customWidth="1"/>
    <col min="3" max="3" width="18.85546875" style="10" bestFit="1" customWidth="1"/>
    <col min="4" max="4" width="20.140625" style="10" bestFit="1" customWidth="1"/>
    <col min="5" max="5" width="23.7109375" style="10" bestFit="1" customWidth="1"/>
    <col min="6" max="6" width="7.42578125" style="10" bestFit="1" customWidth="1"/>
    <col min="7" max="7" width="8" style="10" bestFit="1" customWidth="1"/>
    <col min="8" max="33" width="7" style="10" bestFit="1" customWidth="1"/>
    <col min="34" max="34" width="9.85546875" style="10" bestFit="1" customWidth="1"/>
    <col min="35" max="36" width="7" style="10" bestFit="1" customWidth="1"/>
    <col min="37" max="37" width="9.5703125" style="10" bestFit="1" customWidth="1"/>
    <col min="38" max="38" width="8.42578125" style="10" customWidth="1"/>
    <col min="39" max="39" width="5.42578125" style="10" bestFit="1" customWidth="1"/>
    <col min="40" max="40" width="18.85546875" style="10" bestFit="1" customWidth="1"/>
    <col min="41" max="41" width="20" style="10" bestFit="1" customWidth="1"/>
    <col min="42" max="42" width="23.7109375" style="10" bestFit="1" customWidth="1"/>
    <col min="43" max="43" width="7.42578125" style="10" bestFit="1" customWidth="1"/>
    <col min="44" max="44" width="8" style="10" bestFit="1" customWidth="1"/>
    <col min="45" max="70" width="7" style="10" bestFit="1" customWidth="1"/>
    <col min="71" max="71" width="9.85546875" style="10" bestFit="1" customWidth="1"/>
    <col min="72" max="73" width="7" style="10" bestFit="1" customWidth="1"/>
    <col min="74" max="74" width="9.5703125" style="10" bestFit="1" customWidth="1"/>
    <col min="75" max="75" width="8.42578125" style="10" customWidth="1"/>
    <col min="76" max="76" width="20.140625" style="10" bestFit="1" customWidth="1"/>
    <col min="77" max="77" width="19.140625" style="10" bestFit="1" customWidth="1"/>
    <col min="78" max="78" width="28.140625" style="10" bestFit="1" customWidth="1"/>
    <col min="79" max="79" width="9.7109375" style="11" bestFit="1" customWidth="1"/>
    <col min="80" max="80" width="8.85546875" style="12" bestFit="1" customWidth="1"/>
    <col min="81" max="104" width="7" style="10" bestFit="1" customWidth="1"/>
    <col min="105" max="105" width="12.140625" style="10" bestFit="1" customWidth="1"/>
    <col min="106" max="106" width="9.28515625" style="10" bestFit="1" customWidth="1"/>
    <col min="107" max="107" width="9.140625" style="10" bestFit="1" customWidth="1"/>
    <col min="108" max="108" width="11.85546875" style="10" bestFit="1" customWidth="1"/>
    <col min="109" max="109" width="10.7109375" style="10" bestFit="1" customWidth="1"/>
    <col min="110" max="121" width="7" style="10" bestFit="1" customWidth="1"/>
    <col min="122" max="122" width="9.85546875" style="10" bestFit="1" customWidth="1"/>
    <col min="123" max="124" width="7" style="10" bestFit="1" customWidth="1"/>
    <col min="125" max="125" width="9.5703125" style="10" bestFit="1" customWidth="1"/>
    <col min="126" max="126" width="8.42578125" style="10" bestFit="1" customWidth="1"/>
    <col min="127" max="127" width="8.42578125" style="10" customWidth="1"/>
    <col min="128" max="136" width="7" style="10" bestFit="1" customWidth="1"/>
    <col min="137" max="137" width="12.140625" style="10" bestFit="1" customWidth="1"/>
    <col min="138" max="138" width="9.28515625" style="10" bestFit="1" customWidth="1"/>
    <col min="139" max="139" width="9.140625" style="10" bestFit="1" customWidth="1"/>
    <col min="140" max="140" width="11.85546875" style="10" bestFit="1" customWidth="1"/>
    <col min="141" max="141" width="10.7109375" style="10" bestFit="1" customWidth="1"/>
    <col min="142" max="142" width="2" style="10" bestFit="1" customWidth="1"/>
    <col min="143" max="143" width="7" style="10" bestFit="1" customWidth="1"/>
    <col min="144" max="144" width="8" style="10" bestFit="1" customWidth="1"/>
    <col min="145" max="145" width="10" style="10" bestFit="1" customWidth="1"/>
    <col min="146" max="146" width="2" style="10" bestFit="1" customWidth="1"/>
    <col min="147" max="147" width="7" style="10" bestFit="1" customWidth="1"/>
    <col min="148" max="148" width="8" style="10" bestFit="1" customWidth="1"/>
    <col min="149" max="149" width="4" style="10" bestFit="1" customWidth="1"/>
    <col min="150" max="16384" width="28" style="10"/>
  </cols>
  <sheetData>
    <row r="1" spans="1:127" ht="23.25" x14ac:dyDescent="0.35">
      <c r="A1" s="14" t="s">
        <v>1312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27" ht="20.25" x14ac:dyDescent="0.3">
      <c r="A2" s="15" t="s">
        <v>1333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127" ht="18" x14ac:dyDescent="0.25">
      <c r="A3" s="16" t="s">
        <v>552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6" spans="1:127" x14ac:dyDescent="0.25">
      <c r="A6" s="9" t="s">
        <v>393</v>
      </c>
      <c r="B6" s="9" t="s">
        <v>348</v>
      </c>
      <c r="C6" s="9" t="s">
        <v>0</v>
      </c>
      <c r="D6" s="9" t="s">
        <v>1</v>
      </c>
      <c r="E6" s="9" t="s">
        <v>356</v>
      </c>
      <c r="F6" s="9" t="s">
        <v>349</v>
      </c>
      <c r="G6" s="9" t="s">
        <v>350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495</v>
      </c>
      <c r="V6" s="9" t="s">
        <v>479</v>
      </c>
      <c r="W6" s="9" t="s">
        <v>1008</v>
      </c>
      <c r="X6" s="9" t="s">
        <v>1009</v>
      </c>
      <c r="Y6" s="9" t="s">
        <v>1010</v>
      </c>
      <c r="Z6" s="9" t="s">
        <v>1011</v>
      </c>
      <c r="AA6" s="9" t="s">
        <v>1012</v>
      </c>
      <c r="AB6" s="9" t="s">
        <v>1013</v>
      </c>
      <c r="AC6" s="9" t="s">
        <v>1274</v>
      </c>
      <c r="AD6" s="9" t="s">
        <v>1275</v>
      </c>
      <c r="AE6" s="9" t="s">
        <v>1305</v>
      </c>
      <c r="AF6" s="9" t="s">
        <v>1313</v>
      </c>
      <c r="AG6" s="9" t="s">
        <v>1314</v>
      </c>
      <c r="AH6" s="9" t="s">
        <v>351</v>
      </c>
      <c r="AI6" s="9" t="s">
        <v>352</v>
      </c>
      <c r="AJ6" s="9" t="s">
        <v>353</v>
      </c>
      <c r="AK6" s="9" t="s">
        <v>354</v>
      </c>
      <c r="AL6" s="9" t="s">
        <v>355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</row>
    <row r="7" spans="1:127" x14ac:dyDescent="0.25">
      <c r="A7" s="10" t="s">
        <v>392</v>
      </c>
      <c r="B7" s="10">
        <v>1</v>
      </c>
      <c r="C7" s="10" t="s">
        <v>555</v>
      </c>
      <c r="D7" s="10" t="s">
        <v>556</v>
      </c>
      <c r="E7" s="10" t="s">
        <v>385</v>
      </c>
      <c r="F7" s="10">
        <v>19</v>
      </c>
      <c r="G7" s="10">
        <v>1809.91</v>
      </c>
      <c r="H7" s="10">
        <v>135.59</v>
      </c>
      <c r="I7" s="10">
        <v>135.85</v>
      </c>
      <c r="J7" s="10">
        <v>133.99</v>
      </c>
      <c r="K7" s="10">
        <v>133.61000000000001</v>
      </c>
      <c r="L7" s="10">
        <v>138.88</v>
      </c>
      <c r="M7" s="10">
        <v>127.88</v>
      </c>
      <c r="N7" s="10">
        <v>0</v>
      </c>
      <c r="O7" s="10">
        <v>0</v>
      </c>
      <c r="P7" s="10">
        <v>134.01</v>
      </c>
      <c r="Q7" s="10">
        <v>127.28</v>
      </c>
      <c r="R7" s="10">
        <v>129.66</v>
      </c>
      <c r="S7" s="10">
        <v>0</v>
      </c>
      <c r="T7" s="10">
        <v>136.47</v>
      </c>
      <c r="U7" s="10">
        <v>142.51</v>
      </c>
      <c r="V7" s="10">
        <v>0</v>
      </c>
      <c r="W7" s="10">
        <v>0</v>
      </c>
      <c r="X7" s="10">
        <v>0</v>
      </c>
      <c r="Y7" s="10">
        <v>138.12</v>
      </c>
      <c r="Z7" s="10">
        <v>142.69</v>
      </c>
      <c r="AA7" s="10">
        <v>138.51</v>
      </c>
      <c r="AB7" s="10">
        <v>0</v>
      </c>
      <c r="AC7" s="10">
        <v>140.33000000000001</v>
      </c>
      <c r="AD7" s="10">
        <v>138.85</v>
      </c>
      <c r="AE7" s="10">
        <v>142.21</v>
      </c>
      <c r="AF7" s="10">
        <v>139.24</v>
      </c>
      <c r="AG7" s="10">
        <v>140.66</v>
      </c>
      <c r="AH7" s="10">
        <v>0</v>
      </c>
      <c r="AI7" s="10">
        <v>0</v>
      </c>
      <c r="AJ7" s="10">
        <v>142.6</v>
      </c>
      <c r="AK7" s="10">
        <v>2596.34</v>
      </c>
      <c r="AL7" s="10">
        <v>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x14ac:dyDescent="0.25">
      <c r="A8" s="10" t="s">
        <v>392</v>
      </c>
      <c r="B8" s="10">
        <v>2</v>
      </c>
      <c r="C8" s="10" t="s">
        <v>102</v>
      </c>
      <c r="D8" s="10" t="s">
        <v>103</v>
      </c>
      <c r="E8" s="10" t="s">
        <v>357</v>
      </c>
      <c r="F8" s="10">
        <v>16</v>
      </c>
      <c r="G8" s="10">
        <v>1712.44</v>
      </c>
      <c r="H8" s="10">
        <v>129.99</v>
      </c>
      <c r="I8" s="10">
        <v>128.54</v>
      </c>
      <c r="J8" s="10">
        <v>127.5</v>
      </c>
      <c r="K8" s="10">
        <v>130.41</v>
      </c>
      <c r="L8" s="10">
        <v>128.93</v>
      </c>
      <c r="M8" s="10">
        <v>0</v>
      </c>
      <c r="N8" s="10">
        <v>128.72999999999999</v>
      </c>
      <c r="O8" s="10">
        <v>0</v>
      </c>
      <c r="P8" s="10">
        <v>131.59</v>
      </c>
      <c r="Q8" s="10">
        <v>129.76</v>
      </c>
      <c r="R8" s="10">
        <v>0</v>
      </c>
      <c r="S8" s="10">
        <v>124</v>
      </c>
      <c r="T8" s="10">
        <v>0</v>
      </c>
      <c r="U8" s="10">
        <v>135.88999999999999</v>
      </c>
      <c r="V8" s="10">
        <v>0</v>
      </c>
      <c r="W8" s="10">
        <v>132.19999999999999</v>
      </c>
      <c r="X8" s="10">
        <v>127.75</v>
      </c>
      <c r="Y8" s="10">
        <v>130.53</v>
      </c>
      <c r="Z8" s="10">
        <v>139.82</v>
      </c>
      <c r="AA8" s="10">
        <v>0</v>
      </c>
      <c r="AB8" s="10">
        <v>130.62</v>
      </c>
      <c r="AC8" s="10">
        <v>135.43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137.86000000000001</v>
      </c>
      <c r="AK8" s="10">
        <v>2091.69</v>
      </c>
      <c r="AL8" s="10">
        <v>3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x14ac:dyDescent="0.25">
      <c r="A9" s="10" t="s">
        <v>392</v>
      </c>
      <c r="B9" s="10">
        <v>3</v>
      </c>
      <c r="C9" s="10" t="s">
        <v>57</v>
      </c>
      <c r="D9" s="10" t="s">
        <v>58</v>
      </c>
      <c r="E9" s="10" t="s">
        <v>358</v>
      </c>
      <c r="F9" s="10">
        <v>14</v>
      </c>
      <c r="G9" s="10">
        <v>1678.16</v>
      </c>
      <c r="H9" s="10">
        <v>134.11000000000001</v>
      </c>
      <c r="I9" s="10">
        <v>125.61</v>
      </c>
      <c r="J9" s="10">
        <v>0</v>
      </c>
      <c r="K9" s="10">
        <v>133.36000000000001</v>
      </c>
      <c r="L9" s="10">
        <v>52.94</v>
      </c>
      <c r="M9" s="10">
        <v>71.88</v>
      </c>
      <c r="N9" s="10">
        <v>0</v>
      </c>
      <c r="O9" s="10">
        <v>0</v>
      </c>
      <c r="P9" s="10">
        <v>130.68</v>
      </c>
      <c r="Q9" s="10">
        <v>0</v>
      </c>
      <c r="R9" s="10">
        <v>0</v>
      </c>
      <c r="S9" s="10">
        <v>0</v>
      </c>
      <c r="T9" s="10">
        <v>136.94</v>
      </c>
      <c r="U9" s="10">
        <v>0</v>
      </c>
      <c r="V9" s="10">
        <v>0</v>
      </c>
      <c r="W9" s="10">
        <v>0</v>
      </c>
      <c r="X9" s="10">
        <v>0</v>
      </c>
      <c r="Y9" s="10">
        <v>119.87</v>
      </c>
      <c r="Z9" s="10">
        <v>139.35</v>
      </c>
      <c r="AA9" s="10">
        <v>0</v>
      </c>
      <c r="AB9" s="10">
        <v>0</v>
      </c>
      <c r="AC9" s="10">
        <v>0</v>
      </c>
      <c r="AD9" s="10">
        <v>0</v>
      </c>
      <c r="AE9" s="10">
        <v>138.91</v>
      </c>
      <c r="AF9" s="10">
        <v>133.52000000000001</v>
      </c>
      <c r="AG9" s="10">
        <v>135.66999999999999</v>
      </c>
      <c r="AH9" s="10">
        <v>278.26</v>
      </c>
      <c r="AI9" s="10">
        <v>2</v>
      </c>
      <c r="AJ9" s="10">
        <v>139.13</v>
      </c>
      <c r="AK9" s="10">
        <v>1731.1</v>
      </c>
      <c r="AL9" s="10">
        <v>4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7" x14ac:dyDescent="0.25">
      <c r="A10" s="10" t="s">
        <v>392</v>
      </c>
      <c r="B10" s="10">
        <v>4</v>
      </c>
      <c r="C10" s="10" t="s">
        <v>100</v>
      </c>
      <c r="D10" s="10" t="s">
        <v>101</v>
      </c>
      <c r="E10" s="10" t="s">
        <v>358</v>
      </c>
      <c r="F10" s="10">
        <v>13</v>
      </c>
      <c r="G10" s="10">
        <v>1632.52</v>
      </c>
      <c r="H10" s="10">
        <v>126.48</v>
      </c>
      <c r="I10" s="10">
        <v>0</v>
      </c>
      <c r="J10" s="10">
        <v>118.83</v>
      </c>
      <c r="K10" s="10">
        <v>0</v>
      </c>
      <c r="L10" s="10">
        <v>0</v>
      </c>
      <c r="M10" s="10">
        <v>0</v>
      </c>
      <c r="N10" s="10">
        <v>124.98</v>
      </c>
      <c r="O10" s="10">
        <v>126.42</v>
      </c>
      <c r="P10" s="10">
        <v>122.42</v>
      </c>
      <c r="Q10" s="10">
        <v>0</v>
      </c>
      <c r="R10" s="10">
        <v>123.66</v>
      </c>
      <c r="S10" s="10">
        <v>119.54</v>
      </c>
      <c r="T10" s="10">
        <v>0</v>
      </c>
      <c r="U10" s="10">
        <v>124.73</v>
      </c>
      <c r="V10" s="10">
        <v>135.54</v>
      </c>
      <c r="W10" s="10">
        <v>0</v>
      </c>
      <c r="X10" s="10">
        <v>0</v>
      </c>
      <c r="Y10" s="10">
        <v>123.67</v>
      </c>
      <c r="Z10" s="10">
        <v>131.4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121.38</v>
      </c>
      <c r="AG10" s="10">
        <v>0</v>
      </c>
      <c r="AH10" s="10">
        <v>133.47</v>
      </c>
      <c r="AI10" s="10">
        <v>1</v>
      </c>
      <c r="AJ10" s="10">
        <v>133.47</v>
      </c>
      <c r="AK10" s="10">
        <v>1632.52</v>
      </c>
      <c r="AL10" s="10">
        <v>6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</row>
    <row r="11" spans="1:127" x14ac:dyDescent="0.25">
      <c r="A11" s="10" t="s">
        <v>392</v>
      </c>
      <c r="B11" s="10">
        <v>5</v>
      </c>
      <c r="C11" s="10" t="s">
        <v>718</v>
      </c>
      <c r="D11" s="10" t="s">
        <v>537</v>
      </c>
      <c r="F11" s="10">
        <v>12</v>
      </c>
      <c r="G11" s="10">
        <v>1583.55</v>
      </c>
      <c r="H11" s="10">
        <v>0</v>
      </c>
      <c r="I11" s="10">
        <v>0</v>
      </c>
      <c r="J11" s="10">
        <v>131.49</v>
      </c>
      <c r="K11" s="10">
        <v>0</v>
      </c>
      <c r="L11" s="10">
        <v>0</v>
      </c>
      <c r="M11" s="10">
        <v>130.41</v>
      </c>
      <c r="N11" s="10">
        <v>132.34</v>
      </c>
      <c r="O11" s="10">
        <v>0</v>
      </c>
      <c r="P11" s="10">
        <v>0</v>
      </c>
      <c r="Q11" s="10">
        <v>134.21</v>
      </c>
      <c r="R11" s="10">
        <v>126.75</v>
      </c>
      <c r="S11" s="10">
        <v>131.66999999999999</v>
      </c>
      <c r="T11" s="10">
        <v>131.30000000000001</v>
      </c>
      <c r="U11" s="10">
        <v>130.09</v>
      </c>
      <c r="V11" s="10">
        <v>133.44999999999999</v>
      </c>
      <c r="W11" s="10">
        <v>142.57</v>
      </c>
      <c r="X11" s="10">
        <v>0</v>
      </c>
      <c r="Y11" s="10">
        <v>129.13</v>
      </c>
      <c r="Z11" s="10">
        <v>0</v>
      </c>
      <c r="AA11" s="10">
        <v>0</v>
      </c>
      <c r="AB11" s="10">
        <v>130.13999999999999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138.38999999999999</v>
      </c>
      <c r="AK11" s="10">
        <v>1583.55</v>
      </c>
      <c r="AL11" s="10">
        <v>7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</row>
    <row r="12" spans="1:127" x14ac:dyDescent="0.25">
      <c r="A12" s="10" t="s">
        <v>392</v>
      </c>
      <c r="B12" s="10">
        <v>6</v>
      </c>
      <c r="C12" s="10" t="s">
        <v>489</v>
      </c>
      <c r="D12" s="10" t="s">
        <v>131</v>
      </c>
      <c r="E12" s="10" t="s">
        <v>357</v>
      </c>
      <c r="F12" s="10">
        <v>20</v>
      </c>
      <c r="G12" s="10">
        <v>1563.65</v>
      </c>
      <c r="H12" s="10">
        <v>95.83</v>
      </c>
      <c r="I12" s="10">
        <v>117.07</v>
      </c>
      <c r="J12" s="10">
        <v>120.83</v>
      </c>
      <c r="K12" s="10">
        <v>114.34</v>
      </c>
      <c r="L12" s="10">
        <v>114.92</v>
      </c>
      <c r="M12" s="10">
        <v>0</v>
      </c>
      <c r="N12" s="10">
        <v>124.03</v>
      </c>
      <c r="O12" s="10">
        <v>121.44</v>
      </c>
      <c r="P12" s="10">
        <v>0</v>
      </c>
      <c r="Q12" s="10">
        <v>116.01</v>
      </c>
      <c r="R12" s="10">
        <v>115.94</v>
      </c>
      <c r="S12" s="10">
        <v>117.34</v>
      </c>
      <c r="T12" s="10">
        <v>118.36</v>
      </c>
      <c r="U12" s="10">
        <v>115.62</v>
      </c>
      <c r="V12" s="10">
        <v>118.41</v>
      </c>
      <c r="W12" s="10">
        <v>116.51</v>
      </c>
      <c r="X12" s="10">
        <v>0</v>
      </c>
      <c r="Y12" s="10">
        <v>0</v>
      </c>
      <c r="Z12" s="10">
        <v>115.37</v>
      </c>
      <c r="AA12" s="10">
        <v>116.72</v>
      </c>
      <c r="AB12" s="10">
        <v>0</v>
      </c>
      <c r="AC12" s="10">
        <v>117.74</v>
      </c>
      <c r="AD12" s="10">
        <v>126.05</v>
      </c>
      <c r="AE12" s="10">
        <v>0</v>
      </c>
      <c r="AF12" s="10">
        <v>121.92</v>
      </c>
      <c r="AG12" s="10">
        <v>127.23</v>
      </c>
      <c r="AH12" s="10">
        <v>0</v>
      </c>
      <c r="AI12" s="10">
        <v>0</v>
      </c>
      <c r="AJ12" s="10">
        <v>126.64</v>
      </c>
      <c r="AK12" s="10">
        <v>2351.6799999999998</v>
      </c>
      <c r="AL12" s="10">
        <v>2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</row>
    <row r="13" spans="1:127" x14ac:dyDescent="0.25">
      <c r="A13" s="10" t="s">
        <v>392</v>
      </c>
      <c r="B13" s="10">
        <v>7</v>
      </c>
      <c r="C13" s="10" t="s">
        <v>118</v>
      </c>
      <c r="D13" s="10" t="s">
        <v>119</v>
      </c>
      <c r="E13" s="10" t="s">
        <v>366</v>
      </c>
      <c r="F13" s="10">
        <v>14</v>
      </c>
      <c r="G13" s="10">
        <v>1536.03</v>
      </c>
      <c r="H13" s="10">
        <v>114.01</v>
      </c>
      <c r="I13" s="10">
        <v>121.92</v>
      </c>
      <c r="J13" s="10">
        <v>115.91</v>
      </c>
      <c r="K13" s="10">
        <v>0</v>
      </c>
      <c r="L13" s="10">
        <v>117.68</v>
      </c>
      <c r="M13" s="10">
        <v>117.27</v>
      </c>
      <c r="N13" s="10">
        <v>0</v>
      </c>
      <c r="O13" s="10">
        <v>128.29</v>
      </c>
      <c r="P13" s="10">
        <v>117.48</v>
      </c>
      <c r="Q13" s="10">
        <v>0</v>
      </c>
      <c r="R13" s="10">
        <v>114.18</v>
      </c>
      <c r="S13" s="10">
        <v>0</v>
      </c>
      <c r="T13" s="10">
        <v>0</v>
      </c>
      <c r="U13" s="10">
        <v>113.26</v>
      </c>
      <c r="V13" s="10">
        <v>0</v>
      </c>
      <c r="W13" s="10">
        <v>122.21</v>
      </c>
      <c r="X13" s="10">
        <v>0</v>
      </c>
      <c r="Y13" s="10">
        <v>116.53</v>
      </c>
      <c r="Z13" s="10">
        <v>117.48</v>
      </c>
      <c r="AA13" s="10">
        <v>0</v>
      </c>
      <c r="AB13" s="10">
        <v>119.81</v>
      </c>
      <c r="AC13" s="10">
        <v>0</v>
      </c>
      <c r="AD13" s="10">
        <v>110.88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125.25</v>
      </c>
      <c r="AK13" s="10">
        <v>1646.91</v>
      </c>
      <c r="AL13" s="10">
        <v>5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1:127" x14ac:dyDescent="0.25">
      <c r="A14" s="10" t="s">
        <v>392</v>
      </c>
      <c r="B14" s="10">
        <v>8</v>
      </c>
      <c r="C14" s="10" t="s">
        <v>116</v>
      </c>
      <c r="D14" s="10" t="s">
        <v>117</v>
      </c>
      <c r="E14" s="10" t="s">
        <v>358</v>
      </c>
      <c r="F14" s="10">
        <v>12</v>
      </c>
      <c r="G14" s="10">
        <v>1417.38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116.54</v>
      </c>
      <c r="Q14" s="10">
        <v>117.22</v>
      </c>
      <c r="R14" s="10">
        <v>115.48</v>
      </c>
      <c r="S14" s="10">
        <v>0</v>
      </c>
      <c r="T14" s="10">
        <v>0</v>
      </c>
      <c r="U14" s="10">
        <v>113.3</v>
      </c>
      <c r="V14" s="10">
        <v>0</v>
      </c>
      <c r="W14" s="10">
        <v>115.98</v>
      </c>
      <c r="X14" s="10">
        <v>0</v>
      </c>
      <c r="Y14" s="10">
        <v>0</v>
      </c>
      <c r="Z14" s="10">
        <v>118.36</v>
      </c>
      <c r="AA14" s="10">
        <v>115.47</v>
      </c>
      <c r="AB14" s="10">
        <v>0</v>
      </c>
      <c r="AC14" s="10">
        <v>116.17</v>
      </c>
      <c r="AD14" s="10">
        <v>115.25</v>
      </c>
      <c r="AE14" s="10">
        <v>132.93</v>
      </c>
      <c r="AF14" s="10">
        <v>122.82</v>
      </c>
      <c r="AG14" s="10">
        <v>117.86</v>
      </c>
      <c r="AH14" s="10">
        <v>0</v>
      </c>
      <c r="AI14" s="10">
        <v>0</v>
      </c>
      <c r="AJ14" s="10">
        <v>127.88</v>
      </c>
      <c r="AK14" s="10">
        <v>1417.38</v>
      </c>
      <c r="AL14" s="10">
        <v>9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x14ac:dyDescent="0.25">
      <c r="A15" s="10" t="s">
        <v>392</v>
      </c>
      <c r="B15" s="10">
        <v>9</v>
      </c>
      <c r="C15" s="10" t="s">
        <v>142</v>
      </c>
      <c r="D15" s="10" t="s">
        <v>143</v>
      </c>
      <c r="E15" s="10" t="s">
        <v>680</v>
      </c>
      <c r="F15" s="10">
        <v>14</v>
      </c>
      <c r="G15" s="10">
        <v>1414.45</v>
      </c>
      <c r="H15" s="10">
        <v>106.65</v>
      </c>
      <c r="I15" s="10">
        <v>109.46</v>
      </c>
      <c r="J15" s="10">
        <v>107.98</v>
      </c>
      <c r="K15" s="10">
        <v>0</v>
      </c>
      <c r="L15" s="10">
        <v>0</v>
      </c>
      <c r="M15" s="10">
        <v>0</v>
      </c>
      <c r="N15" s="10">
        <v>103.62</v>
      </c>
      <c r="O15" s="10">
        <v>0</v>
      </c>
      <c r="P15" s="10">
        <v>0</v>
      </c>
      <c r="Q15" s="10">
        <v>0</v>
      </c>
      <c r="R15" s="10">
        <v>0</v>
      </c>
      <c r="S15" s="10">
        <v>107.51</v>
      </c>
      <c r="T15" s="10">
        <v>113.33</v>
      </c>
      <c r="U15" s="10">
        <v>107.29</v>
      </c>
      <c r="V15" s="10">
        <v>112.4</v>
      </c>
      <c r="W15" s="10">
        <v>102.86</v>
      </c>
      <c r="X15" s="10">
        <v>0</v>
      </c>
      <c r="Y15" s="10">
        <v>103.75</v>
      </c>
      <c r="Z15" s="10">
        <v>0</v>
      </c>
      <c r="AA15" s="10">
        <v>107.76</v>
      </c>
      <c r="AB15" s="10">
        <v>0</v>
      </c>
      <c r="AC15" s="10">
        <v>0</v>
      </c>
      <c r="AD15" s="10">
        <v>108.64</v>
      </c>
      <c r="AE15" s="10">
        <v>0</v>
      </c>
      <c r="AF15" s="10">
        <v>111.39</v>
      </c>
      <c r="AG15" s="10">
        <v>114.67</v>
      </c>
      <c r="AH15" s="10">
        <v>0</v>
      </c>
      <c r="AI15" s="10">
        <v>0</v>
      </c>
      <c r="AJ15" s="10">
        <v>114</v>
      </c>
      <c r="AK15" s="10">
        <v>1517.31</v>
      </c>
      <c r="AL15" s="10">
        <v>8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x14ac:dyDescent="0.25">
      <c r="A16" s="10" t="s">
        <v>392</v>
      </c>
      <c r="B16" s="10">
        <v>10</v>
      </c>
      <c r="C16" s="10" t="s">
        <v>87</v>
      </c>
      <c r="D16" s="10" t="s">
        <v>88</v>
      </c>
      <c r="E16" s="10" t="s">
        <v>367</v>
      </c>
      <c r="F16" s="10">
        <v>10</v>
      </c>
      <c r="G16" s="10">
        <v>1305.33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128.26</v>
      </c>
      <c r="Q16" s="10">
        <v>0</v>
      </c>
      <c r="R16" s="10">
        <v>0</v>
      </c>
      <c r="S16" s="10">
        <v>0</v>
      </c>
      <c r="T16" s="10">
        <v>0</v>
      </c>
      <c r="U16" s="10">
        <v>127.78</v>
      </c>
      <c r="V16" s="10">
        <v>127.92</v>
      </c>
      <c r="W16" s="10">
        <v>131.94</v>
      </c>
      <c r="X16" s="10">
        <v>0</v>
      </c>
      <c r="Y16" s="10">
        <v>0</v>
      </c>
      <c r="Z16" s="10">
        <v>0</v>
      </c>
      <c r="AA16" s="10">
        <v>131.34</v>
      </c>
      <c r="AB16" s="10">
        <v>129.18</v>
      </c>
      <c r="AC16" s="10">
        <v>0</v>
      </c>
      <c r="AD16" s="10">
        <v>128.74</v>
      </c>
      <c r="AE16" s="10">
        <v>141.31</v>
      </c>
      <c r="AF16" s="10">
        <v>129.69</v>
      </c>
      <c r="AG16" s="10">
        <v>129.16999999999999</v>
      </c>
      <c r="AH16" s="10">
        <v>0</v>
      </c>
      <c r="AI16" s="10">
        <v>0</v>
      </c>
      <c r="AJ16" s="10">
        <v>136.63</v>
      </c>
      <c r="AK16" s="10">
        <v>1305.33</v>
      </c>
      <c r="AL16" s="10">
        <v>10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x14ac:dyDescent="0.25">
      <c r="A17" s="10" t="s">
        <v>392</v>
      </c>
      <c r="B17" s="10">
        <v>11</v>
      </c>
      <c r="C17" s="10" t="s">
        <v>173</v>
      </c>
      <c r="D17" s="10" t="s">
        <v>119</v>
      </c>
      <c r="E17" s="10" t="s">
        <v>362</v>
      </c>
      <c r="F17" s="10">
        <v>10</v>
      </c>
      <c r="G17" s="10">
        <v>1291.57</v>
      </c>
      <c r="H17" s="10">
        <v>0</v>
      </c>
      <c r="I17" s="10">
        <v>0</v>
      </c>
      <c r="J17" s="10">
        <v>0</v>
      </c>
      <c r="K17" s="10">
        <v>0</v>
      </c>
      <c r="L17" s="10">
        <v>130.02000000000001</v>
      </c>
      <c r="M17" s="10">
        <v>0</v>
      </c>
      <c r="N17" s="10">
        <v>130.36000000000001</v>
      </c>
      <c r="O17" s="10">
        <v>127.9</v>
      </c>
      <c r="P17" s="10">
        <v>125.72</v>
      </c>
      <c r="Q17" s="10">
        <v>131.54</v>
      </c>
      <c r="R17" s="10">
        <v>129.69</v>
      </c>
      <c r="S17" s="10">
        <v>0</v>
      </c>
      <c r="T17" s="10">
        <v>129.26</v>
      </c>
      <c r="U17" s="10">
        <v>0</v>
      </c>
      <c r="V17" s="10">
        <v>130.21</v>
      </c>
      <c r="W17" s="10">
        <v>0</v>
      </c>
      <c r="X17" s="10">
        <v>0</v>
      </c>
      <c r="Y17" s="10">
        <v>125.98</v>
      </c>
      <c r="Z17" s="10">
        <v>0</v>
      </c>
      <c r="AA17" s="10">
        <v>130.88999999999999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131.22</v>
      </c>
      <c r="AK17" s="10">
        <v>1291.57</v>
      </c>
      <c r="AL17" s="10">
        <v>11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x14ac:dyDescent="0.25">
      <c r="A18" s="10" t="s">
        <v>392</v>
      </c>
      <c r="B18" s="10">
        <v>12</v>
      </c>
      <c r="C18" s="10" t="s">
        <v>506</v>
      </c>
      <c r="D18" s="10" t="s">
        <v>303</v>
      </c>
      <c r="E18" s="10" t="s">
        <v>375</v>
      </c>
      <c r="F18" s="10">
        <v>9</v>
      </c>
      <c r="G18" s="10">
        <v>1223.42</v>
      </c>
      <c r="H18" s="10">
        <v>0</v>
      </c>
      <c r="I18" s="10">
        <v>141.44999999999999</v>
      </c>
      <c r="J18" s="10">
        <v>0</v>
      </c>
      <c r="K18" s="10">
        <v>0</v>
      </c>
      <c r="L18" s="10">
        <v>0</v>
      </c>
      <c r="M18" s="10">
        <v>0</v>
      </c>
      <c r="N18" s="10">
        <v>132.13</v>
      </c>
      <c r="O18" s="10">
        <v>0</v>
      </c>
      <c r="P18" s="10">
        <v>0</v>
      </c>
      <c r="Q18" s="10">
        <v>133.97999999999999</v>
      </c>
      <c r="R18" s="10">
        <v>0</v>
      </c>
      <c r="S18" s="10">
        <v>0</v>
      </c>
      <c r="T18" s="10">
        <v>130.06</v>
      </c>
      <c r="U18" s="10">
        <v>0</v>
      </c>
      <c r="V18" s="10">
        <v>0</v>
      </c>
      <c r="W18" s="10">
        <v>133.01</v>
      </c>
      <c r="X18" s="10">
        <v>0</v>
      </c>
      <c r="Y18" s="10">
        <v>126.58</v>
      </c>
      <c r="Z18" s="10">
        <v>142.88</v>
      </c>
      <c r="AA18" s="10">
        <v>0</v>
      </c>
      <c r="AB18" s="10">
        <v>0</v>
      </c>
      <c r="AC18" s="10">
        <v>0</v>
      </c>
      <c r="AD18" s="10">
        <v>137.36000000000001</v>
      </c>
      <c r="AE18" s="10">
        <v>0</v>
      </c>
      <c r="AF18" s="10">
        <v>145.97</v>
      </c>
      <c r="AG18" s="10">
        <v>0</v>
      </c>
      <c r="AH18" s="10">
        <v>0</v>
      </c>
      <c r="AI18" s="10">
        <v>0</v>
      </c>
      <c r="AJ18" s="10">
        <v>144.43</v>
      </c>
      <c r="AK18" s="10">
        <v>1223.42</v>
      </c>
      <c r="AL18" s="10">
        <v>12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x14ac:dyDescent="0.25">
      <c r="A19" s="10" t="s">
        <v>392</v>
      </c>
      <c r="B19" s="10">
        <v>13</v>
      </c>
      <c r="C19" s="10" t="s">
        <v>120</v>
      </c>
      <c r="D19" s="10" t="s">
        <v>432</v>
      </c>
      <c r="E19" s="10" t="s">
        <v>362</v>
      </c>
      <c r="F19" s="10">
        <v>10</v>
      </c>
      <c r="G19" s="10">
        <v>1203.55</v>
      </c>
      <c r="H19" s="10">
        <v>118.34</v>
      </c>
      <c r="I19" s="10">
        <v>126.07</v>
      </c>
      <c r="J19" s="10">
        <v>121.9</v>
      </c>
      <c r="K19" s="10">
        <v>0</v>
      </c>
      <c r="L19" s="10">
        <v>83.33</v>
      </c>
      <c r="M19" s="10">
        <v>0</v>
      </c>
      <c r="N19" s="10">
        <v>124.5</v>
      </c>
      <c r="O19" s="10">
        <v>129.22</v>
      </c>
      <c r="P19" s="10">
        <v>122.45</v>
      </c>
      <c r="Q19" s="10">
        <v>127.08</v>
      </c>
      <c r="R19" s="10">
        <v>0</v>
      </c>
      <c r="S19" s="10">
        <v>0</v>
      </c>
      <c r="T19" s="10">
        <v>125.08</v>
      </c>
      <c r="U19" s="10">
        <v>125.58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128.15</v>
      </c>
      <c r="AK19" s="10">
        <v>1203.55</v>
      </c>
      <c r="AL19" s="10">
        <v>13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x14ac:dyDescent="0.25">
      <c r="A20" s="10" t="s">
        <v>392</v>
      </c>
      <c r="B20" s="10">
        <v>14</v>
      </c>
      <c r="C20" s="10" t="s">
        <v>498</v>
      </c>
      <c r="D20" s="10" t="s">
        <v>521</v>
      </c>
      <c r="E20" s="10" t="s">
        <v>363</v>
      </c>
      <c r="F20" s="10">
        <v>9</v>
      </c>
      <c r="G20" s="10">
        <v>1193.06</v>
      </c>
      <c r="H20" s="10">
        <v>133.25</v>
      </c>
      <c r="I20" s="10">
        <v>0</v>
      </c>
      <c r="J20" s="10">
        <v>0</v>
      </c>
      <c r="K20" s="10">
        <v>134.97999999999999</v>
      </c>
      <c r="L20" s="10">
        <v>0</v>
      </c>
      <c r="M20" s="10">
        <v>0</v>
      </c>
      <c r="N20" s="10">
        <v>132.4</v>
      </c>
      <c r="O20" s="10">
        <v>0</v>
      </c>
      <c r="P20" s="10">
        <v>0</v>
      </c>
      <c r="Q20" s="10">
        <v>130.30000000000001</v>
      </c>
      <c r="R20" s="10">
        <v>133.44999999999999</v>
      </c>
      <c r="S20" s="10">
        <v>0</v>
      </c>
      <c r="T20" s="10">
        <v>0</v>
      </c>
      <c r="U20" s="10">
        <v>131.72</v>
      </c>
      <c r="V20" s="10">
        <v>0</v>
      </c>
      <c r="W20" s="10">
        <v>0</v>
      </c>
      <c r="X20" s="10">
        <v>0</v>
      </c>
      <c r="Y20" s="10">
        <v>128.21</v>
      </c>
      <c r="Z20" s="10">
        <v>133.63999999999999</v>
      </c>
      <c r="AA20" s="10">
        <v>0</v>
      </c>
      <c r="AB20" s="10">
        <v>0</v>
      </c>
      <c r="AC20" s="10">
        <v>0</v>
      </c>
      <c r="AD20" s="10">
        <v>0</v>
      </c>
      <c r="AE20" s="10">
        <v>135.11000000000001</v>
      </c>
      <c r="AF20" s="10">
        <v>0</v>
      </c>
      <c r="AG20" s="10">
        <v>0</v>
      </c>
      <c r="AH20" s="10">
        <v>0</v>
      </c>
      <c r="AI20" s="10">
        <v>0</v>
      </c>
      <c r="AJ20" s="10">
        <v>135.05000000000001</v>
      </c>
      <c r="AK20" s="10">
        <v>1193.06</v>
      </c>
      <c r="AL20" s="10">
        <v>14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x14ac:dyDescent="0.25">
      <c r="A21" s="10" t="s">
        <v>392</v>
      </c>
      <c r="B21" s="10">
        <v>15</v>
      </c>
      <c r="C21" s="10" t="s">
        <v>127</v>
      </c>
      <c r="D21" s="10" t="s">
        <v>128</v>
      </c>
      <c r="E21" s="10" t="s">
        <v>357</v>
      </c>
      <c r="F21" s="10">
        <v>10</v>
      </c>
      <c r="G21" s="10">
        <v>1155.6600000000001</v>
      </c>
      <c r="H21" s="10">
        <v>119.41</v>
      </c>
      <c r="I21" s="10">
        <v>0</v>
      </c>
      <c r="J21" s="10">
        <v>0</v>
      </c>
      <c r="K21" s="10">
        <v>0</v>
      </c>
      <c r="L21" s="10">
        <v>118.64</v>
      </c>
      <c r="M21" s="10">
        <v>0</v>
      </c>
      <c r="N21" s="10">
        <v>0</v>
      </c>
      <c r="O21" s="10">
        <v>119.95</v>
      </c>
      <c r="P21" s="10">
        <v>129.09</v>
      </c>
      <c r="Q21" s="10">
        <v>95</v>
      </c>
      <c r="R21" s="10">
        <v>119.47</v>
      </c>
      <c r="S21" s="10">
        <v>0</v>
      </c>
      <c r="T21" s="10">
        <v>0</v>
      </c>
      <c r="U21" s="10">
        <v>119.59</v>
      </c>
      <c r="V21" s="10">
        <v>96.15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117.11</v>
      </c>
      <c r="AE21" s="10">
        <v>0</v>
      </c>
      <c r="AF21" s="10">
        <v>0</v>
      </c>
      <c r="AG21" s="10">
        <v>121.25</v>
      </c>
      <c r="AH21" s="10">
        <v>0</v>
      </c>
      <c r="AI21" s="10">
        <v>0</v>
      </c>
      <c r="AJ21" s="10">
        <v>125.17</v>
      </c>
      <c r="AK21" s="10">
        <v>1155.6600000000001</v>
      </c>
      <c r="AL21" s="10">
        <v>15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x14ac:dyDescent="0.25">
      <c r="A22" s="10" t="s">
        <v>392</v>
      </c>
      <c r="B22" s="10">
        <v>16</v>
      </c>
      <c r="C22" s="10" t="s">
        <v>129</v>
      </c>
      <c r="D22" s="10" t="s">
        <v>130</v>
      </c>
      <c r="E22" s="10" t="s">
        <v>457</v>
      </c>
      <c r="F22" s="10">
        <v>9</v>
      </c>
      <c r="G22" s="10">
        <v>1032.31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114.43</v>
      </c>
      <c r="P22" s="10">
        <v>112.51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114.44</v>
      </c>
      <c r="W22" s="10">
        <v>110.66</v>
      </c>
      <c r="X22" s="10">
        <v>116.21</v>
      </c>
      <c r="Y22" s="10">
        <v>0</v>
      </c>
      <c r="Z22" s="10">
        <v>111.16</v>
      </c>
      <c r="AA22" s="10">
        <v>115.55</v>
      </c>
      <c r="AB22" s="10">
        <v>0</v>
      </c>
      <c r="AC22" s="10">
        <v>0</v>
      </c>
      <c r="AD22" s="10">
        <v>0</v>
      </c>
      <c r="AE22" s="10">
        <v>120.35</v>
      </c>
      <c r="AF22" s="10">
        <v>0</v>
      </c>
      <c r="AG22" s="10">
        <v>117</v>
      </c>
      <c r="AH22" s="10">
        <v>0</v>
      </c>
      <c r="AI22" s="10">
        <v>0</v>
      </c>
      <c r="AJ22" s="10">
        <v>118.68</v>
      </c>
      <c r="AK22" s="10">
        <v>1032.31</v>
      </c>
      <c r="AL22" s="10">
        <v>16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x14ac:dyDescent="0.25">
      <c r="A23" s="10" t="s">
        <v>392</v>
      </c>
      <c r="B23" s="10">
        <v>17</v>
      </c>
      <c r="C23" s="10" t="s">
        <v>186</v>
      </c>
      <c r="D23" s="10" t="s">
        <v>119</v>
      </c>
      <c r="E23" s="10" t="s">
        <v>417</v>
      </c>
      <c r="F23" s="10">
        <v>8</v>
      </c>
      <c r="G23" s="10">
        <v>1018.09</v>
      </c>
      <c r="H23" s="10">
        <v>0</v>
      </c>
      <c r="I23" s="10">
        <v>0</v>
      </c>
      <c r="J23" s="10">
        <v>127.9</v>
      </c>
      <c r="K23" s="10">
        <v>131.02000000000001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127.21</v>
      </c>
      <c r="R23" s="10">
        <v>126.29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125.94</v>
      </c>
      <c r="Z23" s="10">
        <v>124.28</v>
      </c>
      <c r="AA23" s="10">
        <v>126.84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128.61000000000001</v>
      </c>
      <c r="AH23" s="10">
        <v>0</v>
      </c>
      <c r="AI23" s="10">
        <v>0</v>
      </c>
      <c r="AJ23" s="10">
        <v>129.82</v>
      </c>
      <c r="AK23" s="10">
        <v>1018.09</v>
      </c>
      <c r="AL23" s="10">
        <v>17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x14ac:dyDescent="0.25">
      <c r="A24" s="10" t="s">
        <v>392</v>
      </c>
      <c r="B24" s="10">
        <v>18</v>
      </c>
      <c r="C24" s="10" t="s">
        <v>291</v>
      </c>
      <c r="D24" s="10" t="s">
        <v>436</v>
      </c>
      <c r="E24" s="10" t="s">
        <v>417</v>
      </c>
      <c r="F24" s="10">
        <v>8</v>
      </c>
      <c r="G24" s="10">
        <v>1017.58</v>
      </c>
      <c r="H24" s="10">
        <v>130.5</v>
      </c>
      <c r="I24" s="10">
        <v>125.47</v>
      </c>
      <c r="J24" s="10">
        <v>125.05</v>
      </c>
      <c r="K24" s="10">
        <v>127.95</v>
      </c>
      <c r="L24" s="10">
        <v>124.02</v>
      </c>
      <c r="M24" s="10">
        <v>0</v>
      </c>
      <c r="N24" s="10">
        <v>0</v>
      </c>
      <c r="O24" s="10">
        <v>130.19</v>
      </c>
      <c r="P24" s="10">
        <v>0</v>
      </c>
      <c r="Q24" s="10">
        <v>0</v>
      </c>
      <c r="R24" s="10">
        <v>128.07</v>
      </c>
      <c r="S24" s="10">
        <v>0</v>
      </c>
      <c r="T24" s="10">
        <v>0</v>
      </c>
      <c r="U24" s="10">
        <v>126.33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130.35</v>
      </c>
      <c r="AK24" s="10">
        <v>1017.58</v>
      </c>
      <c r="AL24" s="10">
        <v>18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x14ac:dyDescent="0.25">
      <c r="A25" s="10" t="s">
        <v>392</v>
      </c>
      <c r="B25" s="10">
        <v>19</v>
      </c>
      <c r="C25" s="10" t="s">
        <v>276</v>
      </c>
      <c r="D25" s="10" t="s">
        <v>277</v>
      </c>
      <c r="E25" s="10" t="s">
        <v>381</v>
      </c>
      <c r="F25" s="10">
        <v>9</v>
      </c>
      <c r="G25" s="10">
        <v>927.67</v>
      </c>
      <c r="H25" s="10">
        <v>0</v>
      </c>
      <c r="I25" s="10">
        <v>0</v>
      </c>
      <c r="J25" s="10">
        <v>110.92</v>
      </c>
      <c r="K25" s="10">
        <v>0</v>
      </c>
      <c r="L25" s="10">
        <v>105.46</v>
      </c>
      <c r="M25" s="10">
        <v>0</v>
      </c>
      <c r="N25" s="10">
        <v>0</v>
      </c>
      <c r="O25" s="10">
        <v>111.45</v>
      </c>
      <c r="P25" s="10">
        <v>78.569999999999993</v>
      </c>
      <c r="Q25" s="10">
        <v>0</v>
      </c>
      <c r="R25" s="10">
        <v>105.86</v>
      </c>
      <c r="S25" s="10">
        <v>103.87</v>
      </c>
      <c r="T25" s="10">
        <v>0</v>
      </c>
      <c r="U25" s="10">
        <v>104.91</v>
      </c>
      <c r="V25" s="10">
        <v>0</v>
      </c>
      <c r="W25" s="10">
        <v>0</v>
      </c>
      <c r="X25" s="10">
        <v>0</v>
      </c>
      <c r="Y25" s="10">
        <v>0</v>
      </c>
      <c r="Z25" s="10">
        <v>106.63</v>
      </c>
      <c r="AA25" s="10">
        <v>0</v>
      </c>
      <c r="AB25" s="10">
        <v>100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111.19</v>
      </c>
      <c r="AK25" s="10">
        <v>927.67</v>
      </c>
      <c r="AL25" s="10">
        <v>19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x14ac:dyDescent="0.25">
      <c r="A26" s="10" t="s">
        <v>392</v>
      </c>
      <c r="B26" s="10">
        <v>20</v>
      </c>
      <c r="C26" s="10" t="s">
        <v>211</v>
      </c>
      <c r="D26" s="10" t="s">
        <v>228</v>
      </c>
      <c r="E26" s="10" t="s">
        <v>367</v>
      </c>
      <c r="F26" s="10">
        <v>7</v>
      </c>
      <c r="G26" s="10">
        <v>868.7</v>
      </c>
      <c r="H26" s="10">
        <v>0</v>
      </c>
      <c r="I26" s="10">
        <v>0</v>
      </c>
      <c r="J26" s="10">
        <v>0</v>
      </c>
      <c r="K26" s="10">
        <v>118</v>
      </c>
      <c r="L26" s="10">
        <v>0</v>
      </c>
      <c r="M26" s="10">
        <v>0</v>
      </c>
      <c r="N26" s="10">
        <v>0</v>
      </c>
      <c r="O26" s="10">
        <v>0</v>
      </c>
      <c r="P26" s="10">
        <v>124.79</v>
      </c>
      <c r="Q26" s="10">
        <v>0</v>
      </c>
      <c r="R26" s="10">
        <v>0</v>
      </c>
      <c r="S26" s="10">
        <v>0</v>
      </c>
      <c r="T26" s="10">
        <v>0</v>
      </c>
      <c r="U26" s="10">
        <v>126.67</v>
      </c>
      <c r="V26" s="10">
        <v>0</v>
      </c>
      <c r="W26" s="10">
        <v>130.22999999999999</v>
      </c>
      <c r="X26" s="10">
        <v>0</v>
      </c>
      <c r="Y26" s="10">
        <v>125.22</v>
      </c>
      <c r="Z26" s="10">
        <v>119.46</v>
      </c>
      <c r="AA26" s="10">
        <v>0</v>
      </c>
      <c r="AB26" s="10">
        <v>124.33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128.44999999999999</v>
      </c>
      <c r="AK26" s="10">
        <v>868.7</v>
      </c>
      <c r="AL26" s="10">
        <v>20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x14ac:dyDescent="0.25">
      <c r="A27" s="10" t="s">
        <v>392</v>
      </c>
      <c r="B27" s="10">
        <v>21</v>
      </c>
      <c r="C27" s="10" t="s">
        <v>455</v>
      </c>
      <c r="D27" s="10" t="s">
        <v>456</v>
      </c>
      <c r="E27" s="10" t="s">
        <v>362</v>
      </c>
      <c r="F27" s="10">
        <v>7</v>
      </c>
      <c r="G27" s="10">
        <v>845.41</v>
      </c>
      <c r="H27" s="10">
        <v>0</v>
      </c>
      <c r="I27" s="10">
        <v>123.5</v>
      </c>
      <c r="J27" s="10">
        <v>125.38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95</v>
      </c>
      <c r="R27" s="10">
        <v>123.76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131.68</v>
      </c>
      <c r="AA27" s="10">
        <v>117.84</v>
      </c>
      <c r="AB27" s="10">
        <v>0</v>
      </c>
      <c r="AC27" s="10">
        <v>0</v>
      </c>
      <c r="AD27" s="10">
        <v>128.25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129.97</v>
      </c>
      <c r="AK27" s="10">
        <v>845.41</v>
      </c>
      <c r="AL27" s="10">
        <v>21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x14ac:dyDescent="0.25">
      <c r="A28" s="10" t="s">
        <v>392</v>
      </c>
      <c r="B28" s="10">
        <v>22</v>
      </c>
      <c r="C28" s="10" t="s">
        <v>109</v>
      </c>
      <c r="D28" s="10" t="s">
        <v>110</v>
      </c>
      <c r="E28" s="10" t="s">
        <v>373</v>
      </c>
      <c r="F28" s="10">
        <v>7</v>
      </c>
      <c r="G28" s="10">
        <v>831.21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125.07</v>
      </c>
      <c r="P28" s="10">
        <v>121.2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123.38</v>
      </c>
      <c r="X28" s="10">
        <v>0</v>
      </c>
      <c r="Y28" s="10">
        <v>0</v>
      </c>
      <c r="Z28" s="10">
        <v>0</v>
      </c>
      <c r="AA28" s="10">
        <v>0</v>
      </c>
      <c r="AB28" s="10">
        <v>125.19</v>
      </c>
      <c r="AC28" s="10">
        <v>0</v>
      </c>
      <c r="AD28" s="10">
        <v>122.34</v>
      </c>
      <c r="AE28" s="10">
        <v>97.06</v>
      </c>
      <c r="AF28" s="10">
        <v>0</v>
      </c>
      <c r="AG28" s="10">
        <v>116.97</v>
      </c>
      <c r="AH28" s="10">
        <v>0</v>
      </c>
      <c r="AI28" s="10">
        <v>0</v>
      </c>
      <c r="AJ28" s="10">
        <v>125.13</v>
      </c>
      <c r="AK28" s="10">
        <v>831.21</v>
      </c>
      <c r="AL28" s="10">
        <v>22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x14ac:dyDescent="0.25">
      <c r="A29" s="10" t="s">
        <v>392</v>
      </c>
      <c r="B29" s="10">
        <v>23</v>
      </c>
      <c r="C29" s="10" t="s">
        <v>182</v>
      </c>
      <c r="D29" s="10" t="s">
        <v>415</v>
      </c>
      <c r="E29" s="10" t="s">
        <v>387</v>
      </c>
      <c r="F29" s="10">
        <v>6</v>
      </c>
      <c r="G29" s="10">
        <v>799.4</v>
      </c>
      <c r="H29" s="10">
        <v>0</v>
      </c>
      <c r="I29" s="10">
        <v>131.59</v>
      </c>
      <c r="J29" s="10">
        <v>0</v>
      </c>
      <c r="K29" s="10">
        <v>132.16999999999999</v>
      </c>
      <c r="L29" s="10">
        <v>139.16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126.14</v>
      </c>
      <c r="X29" s="10">
        <v>129.33000000000001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141.01</v>
      </c>
      <c r="AH29" s="10">
        <v>0</v>
      </c>
      <c r="AI29" s="10">
        <v>0</v>
      </c>
      <c r="AJ29" s="10">
        <v>140.09</v>
      </c>
      <c r="AK29" s="10">
        <v>799.4</v>
      </c>
      <c r="AL29" s="10">
        <v>23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x14ac:dyDescent="0.25">
      <c r="A30" s="10" t="s">
        <v>392</v>
      </c>
      <c r="B30" s="10">
        <v>24</v>
      </c>
      <c r="C30" s="10" t="s">
        <v>203</v>
      </c>
      <c r="D30" s="10" t="s">
        <v>214</v>
      </c>
      <c r="E30" s="10" t="s">
        <v>362</v>
      </c>
      <c r="F30" s="10">
        <v>6</v>
      </c>
      <c r="G30" s="10">
        <v>792.05</v>
      </c>
      <c r="H30" s="10">
        <v>0</v>
      </c>
      <c r="I30" s="10">
        <v>132.52000000000001</v>
      </c>
      <c r="J30" s="10">
        <v>132.52000000000001</v>
      </c>
      <c r="K30" s="10">
        <v>0</v>
      </c>
      <c r="L30" s="10">
        <v>132.29</v>
      </c>
      <c r="M30" s="10">
        <v>0</v>
      </c>
      <c r="N30" s="10">
        <v>0</v>
      </c>
      <c r="O30" s="10">
        <v>0</v>
      </c>
      <c r="P30" s="10">
        <v>0</v>
      </c>
      <c r="Q30" s="10">
        <v>128.03</v>
      </c>
      <c r="R30" s="10">
        <v>133.52000000000001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133.16999999999999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133.35</v>
      </c>
      <c r="AK30" s="10">
        <v>792.05</v>
      </c>
      <c r="AL30" s="10">
        <v>24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x14ac:dyDescent="0.25">
      <c r="A31" s="10" t="s">
        <v>392</v>
      </c>
      <c r="B31" s="10">
        <v>25</v>
      </c>
      <c r="C31" s="10" t="s">
        <v>178</v>
      </c>
      <c r="D31" s="10" t="s">
        <v>179</v>
      </c>
      <c r="E31" s="10" t="s">
        <v>417</v>
      </c>
      <c r="F31" s="10">
        <v>6</v>
      </c>
      <c r="G31" s="10">
        <v>785.51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130.80000000000001</v>
      </c>
      <c r="N31" s="10">
        <v>0</v>
      </c>
      <c r="O31" s="10">
        <v>0</v>
      </c>
      <c r="P31" s="10">
        <v>126.81</v>
      </c>
      <c r="Q31" s="10">
        <v>133.13</v>
      </c>
      <c r="R31" s="10">
        <v>128.51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132.25</v>
      </c>
      <c r="AB31" s="10">
        <v>0</v>
      </c>
      <c r="AC31" s="10">
        <v>0</v>
      </c>
      <c r="AD31" s="10">
        <v>0</v>
      </c>
      <c r="AE31" s="10">
        <v>134.01</v>
      </c>
      <c r="AF31" s="10">
        <v>0</v>
      </c>
      <c r="AG31" s="10">
        <v>0</v>
      </c>
      <c r="AH31" s="10">
        <v>0</v>
      </c>
      <c r="AI31" s="10">
        <v>0</v>
      </c>
      <c r="AJ31" s="10">
        <v>133.57</v>
      </c>
      <c r="AK31" s="10">
        <v>785.51</v>
      </c>
      <c r="AL31" s="10">
        <v>25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x14ac:dyDescent="0.25">
      <c r="A32" s="10" t="s">
        <v>392</v>
      </c>
      <c r="B32" s="10">
        <v>26</v>
      </c>
      <c r="C32" s="10" t="s">
        <v>722</v>
      </c>
      <c r="D32" s="10" t="s">
        <v>723</v>
      </c>
      <c r="E32" s="10" t="s">
        <v>724</v>
      </c>
      <c r="F32" s="10">
        <v>6</v>
      </c>
      <c r="G32" s="10">
        <v>777.34</v>
      </c>
      <c r="H32" s="10">
        <v>0</v>
      </c>
      <c r="I32" s="10">
        <v>132.15</v>
      </c>
      <c r="J32" s="10">
        <v>130.53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128.88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129.75</v>
      </c>
      <c r="W32" s="10">
        <v>0</v>
      </c>
      <c r="X32" s="10">
        <v>0</v>
      </c>
      <c r="Y32" s="10">
        <v>0</v>
      </c>
      <c r="Z32" s="10">
        <v>125.26</v>
      </c>
      <c r="AA32" s="10">
        <v>130.77000000000001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131.46</v>
      </c>
      <c r="AK32" s="10">
        <v>777.34</v>
      </c>
      <c r="AL32" s="10">
        <v>26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7" x14ac:dyDescent="0.25">
      <c r="A33" s="10" t="s">
        <v>392</v>
      </c>
      <c r="B33" s="10">
        <v>27</v>
      </c>
      <c r="C33" s="10" t="s">
        <v>225</v>
      </c>
      <c r="D33" s="10" t="s">
        <v>226</v>
      </c>
      <c r="E33" s="10" t="s">
        <v>357</v>
      </c>
      <c r="F33" s="10">
        <v>6</v>
      </c>
      <c r="G33" s="10">
        <v>770.5</v>
      </c>
      <c r="H33" s="10">
        <v>0</v>
      </c>
      <c r="I33" s="10">
        <v>0</v>
      </c>
      <c r="J33" s="10">
        <v>0</v>
      </c>
      <c r="K33" s="10">
        <v>132.03</v>
      </c>
      <c r="L33" s="10">
        <v>122.26</v>
      </c>
      <c r="M33" s="10">
        <v>0</v>
      </c>
      <c r="N33" s="10">
        <v>0</v>
      </c>
      <c r="O33" s="10">
        <v>131.5</v>
      </c>
      <c r="P33" s="10">
        <v>0</v>
      </c>
      <c r="Q33" s="10">
        <v>128.1</v>
      </c>
      <c r="R33" s="10">
        <v>123.58</v>
      </c>
      <c r="S33" s="10">
        <v>0</v>
      </c>
      <c r="T33" s="10">
        <v>0</v>
      </c>
      <c r="U33" s="10">
        <v>0</v>
      </c>
      <c r="V33" s="10">
        <v>0</v>
      </c>
      <c r="W33" s="10">
        <v>133.03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132.53</v>
      </c>
      <c r="AK33" s="10">
        <v>770.5</v>
      </c>
      <c r="AL33" s="10">
        <v>27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x14ac:dyDescent="0.25">
      <c r="A34" s="10" t="s">
        <v>392</v>
      </c>
      <c r="B34" s="10">
        <v>28</v>
      </c>
      <c r="C34" s="10" t="s">
        <v>472</v>
      </c>
      <c r="D34" s="10" t="s">
        <v>473</v>
      </c>
      <c r="E34" s="10" t="s">
        <v>363</v>
      </c>
      <c r="F34" s="10">
        <v>5</v>
      </c>
      <c r="G34" s="10">
        <v>638.59</v>
      </c>
      <c r="H34" s="10">
        <v>0</v>
      </c>
      <c r="I34" s="10">
        <v>0</v>
      </c>
      <c r="J34" s="10">
        <v>0</v>
      </c>
      <c r="K34" s="10">
        <v>128.91</v>
      </c>
      <c r="L34" s="10">
        <v>0</v>
      </c>
      <c r="M34" s="10">
        <v>0</v>
      </c>
      <c r="N34" s="10">
        <v>0</v>
      </c>
      <c r="O34" s="10">
        <v>129.58000000000001</v>
      </c>
      <c r="P34" s="10">
        <v>0</v>
      </c>
      <c r="Q34" s="10">
        <v>128.72999999999999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124.11</v>
      </c>
      <c r="Z34" s="10">
        <v>0</v>
      </c>
      <c r="AA34" s="10">
        <v>0</v>
      </c>
      <c r="AB34" s="10">
        <v>127.26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129.25</v>
      </c>
      <c r="AK34" s="10">
        <v>638.59</v>
      </c>
      <c r="AL34" s="10">
        <v>28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x14ac:dyDescent="0.25">
      <c r="A35" s="10" t="s">
        <v>392</v>
      </c>
      <c r="B35" s="10">
        <v>29</v>
      </c>
      <c r="C35" s="10" t="s">
        <v>107</v>
      </c>
      <c r="D35" s="10" t="s">
        <v>292</v>
      </c>
      <c r="E35" s="10" t="s">
        <v>357</v>
      </c>
      <c r="F35" s="10">
        <v>6</v>
      </c>
      <c r="G35" s="10">
        <v>631.42999999999995</v>
      </c>
      <c r="H35" s="10">
        <v>0</v>
      </c>
      <c r="I35" s="10">
        <v>0</v>
      </c>
      <c r="J35" s="10">
        <v>0</v>
      </c>
      <c r="K35" s="10">
        <v>0</v>
      </c>
      <c r="L35" s="10">
        <v>104.76</v>
      </c>
      <c r="M35" s="10">
        <v>0</v>
      </c>
      <c r="N35" s="10">
        <v>106.98</v>
      </c>
      <c r="O35" s="10">
        <v>0</v>
      </c>
      <c r="P35" s="10">
        <v>0</v>
      </c>
      <c r="Q35" s="10">
        <v>0</v>
      </c>
      <c r="R35" s="10">
        <v>104.67</v>
      </c>
      <c r="S35" s="10">
        <v>0</v>
      </c>
      <c r="T35" s="10">
        <v>0</v>
      </c>
      <c r="U35" s="10">
        <v>0</v>
      </c>
      <c r="V35" s="10">
        <v>0</v>
      </c>
      <c r="W35" s="10">
        <v>100</v>
      </c>
      <c r="X35" s="10">
        <v>0</v>
      </c>
      <c r="Y35" s="10">
        <v>0</v>
      </c>
      <c r="Z35" s="10">
        <v>103.82</v>
      </c>
      <c r="AA35" s="10">
        <v>0</v>
      </c>
      <c r="AB35" s="10">
        <v>0</v>
      </c>
      <c r="AC35" s="10">
        <v>0</v>
      </c>
      <c r="AD35" s="10">
        <v>0</v>
      </c>
      <c r="AE35" s="10">
        <v>111.2</v>
      </c>
      <c r="AF35" s="10">
        <v>0</v>
      </c>
      <c r="AG35" s="10">
        <v>0</v>
      </c>
      <c r="AH35" s="10">
        <v>0</v>
      </c>
      <c r="AI35" s="10">
        <v>0</v>
      </c>
      <c r="AJ35" s="10">
        <v>109.09</v>
      </c>
      <c r="AK35" s="10">
        <v>631.42999999999995</v>
      </c>
      <c r="AL35" s="10">
        <v>29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x14ac:dyDescent="0.25">
      <c r="A36" s="10" t="s">
        <v>392</v>
      </c>
      <c r="B36" s="10">
        <v>30</v>
      </c>
      <c r="C36" s="10" t="s">
        <v>189</v>
      </c>
      <c r="D36" s="10" t="s">
        <v>190</v>
      </c>
      <c r="E36" s="10" t="s">
        <v>443</v>
      </c>
      <c r="F36" s="10">
        <v>5</v>
      </c>
      <c r="G36" s="10">
        <v>605.59</v>
      </c>
      <c r="H36" s="10">
        <v>0</v>
      </c>
      <c r="I36" s="10">
        <v>0</v>
      </c>
      <c r="J36" s="10">
        <v>126.64</v>
      </c>
      <c r="K36" s="10">
        <v>0</v>
      </c>
      <c r="L36" s="10">
        <v>119.61</v>
      </c>
      <c r="M36" s="10">
        <v>0</v>
      </c>
      <c r="N36" s="10">
        <v>0</v>
      </c>
      <c r="O36" s="10">
        <v>120.48</v>
      </c>
      <c r="P36" s="10">
        <v>121.89</v>
      </c>
      <c r="Q36" s="10">
        <v>0</v>
      </c>
      <c r="R36" s="10">
        <v>116.97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124.27</v>
      </c>
      <c r="AK36" s="10">
        <v>605.59</v>
      </c>
      <c r="AL36" s="10">
        <v>30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x14ac:dyDescent="0.25">
      <c r="A37" s="10" t="s">
        <v>392</v>
      </c>
      <c r="B37" s="10">
        <v>31</v>
      </c>
      <c r="C37" s="10" t="s">
        <v>1034</v>
      </c>
      <c r="D37" s="10" t="s">
        <v>1035</v>
      </c>
      <c r="E37" s="10" t="s">
        <v>367</v>
      </c>
      <c r="F37" s="10">
        <v>5</v>
      </c>
      <c r="G37" s="10">
        <v>580.66999999999996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113.5</v>
      </c>
      <c r="AB37" s="10">
        <v>114.37</v>
      </c>
      <c r="AC37" s="10">
        <v>0</v>
      </c>
      <c r="AD37" s="10">
        <v>114.25</v>
      </c>
      <c r="AE37" s="10">
        <v>119.1</v>
      </c>
      <c r="AF37" s="10">
        <v>119.45</v>
      </c>
      <c r="AG37" s="10">
        <v>0</v>
      </c>
      <c r="AH37" s="10">
        <v>0</v>
      </c>
      <c r="AI37" s="10">
        <v>0</v>
      </c>
      <c r="AJ37" s="10">
        <v>119.28</v>
      </c>
      <c r="AK37" s="10">
        <v>580.66999999999996</v>
      </c>
      <c r="AL37" s="10">
        <v>31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x14ac:dyDescent="0.25">
      <c r="A38" s="10" t="s">
        <v>392</v>
      </c>
      <c r="B38" s="10">
        <v>32</v>
      </c>
      <c r="C38" s="10" t="s">
        <v>498</v>
      </c>
      <c r="D38" s="10" t="s">
        <v>931</v>
      </c>
      <c r="E38" s="10" t="s">
        <v>379</v>
      </c>
      <c r="F38" s="10">
        <v>5</v>
      </c>
      <c r="G38" s="10">
        <v>579</v>
      </c>
      <c r="H38" s="10">
        <v>100</v>
      </c>
      <c r="I38" s="10">
        <v>0</v>
      </c>
      <c r="J38" s="10">
        <v>0</v>
      </c>
      <c r="K38" s="10">
        <v>118.76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94.44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132.68</v>
      </c>
      <c r="AA38" s="10">
        <v>0</v>
      </c>
      <c r="AB38" s="10">
        <v>0</v>
      </c>
      <c r="AC38" s="10">
        <v>0</v>
      </c>
      <c r="AD38" s="10">
        <v>0</v>
      </c>
      <c r="AE38" s="10">
        <v>133.12</v>
      </c>
      <c r="AF38" s="10">
        <v>0</v>
      </c>
      <c r="AG38" s="10">
        <v>0</v>
      </c>
      <c r="AH38" s="10">
        <v>0</v>
      </c>
      <c r="AI38" s="10">
        <v>0</v>
      </c>
      <c r="AJ38" s="10">
        <v>132.9</v>
      </c>
      <c r="AK38" s="10">
        <v>579</v>
      </c>
      <c r="AL38" s="10">
        <v>32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x14ac:dyDescent="0.25">
      <c r="A39" s="10" t="s">
        <v>392</v>
      </c>
      <c r="B39" s="10">
        <v>33</v>
      </c>
      <c r="C39" s="10" t="s">
        <v>198</v>
      </c>
      <c r="D39" s="10" t="s">
        <v>487</v>
      </c>
      <c r="E39" s="10" t="s">
        <v>357</v>
      </c>
      <c r="F39" s="10">
        <v>5</v>
      </c>
      <c r="G39" s="10">
        <v>568.5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109.99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112.43</v>
      </c>
      <c r="AB39" s="10">
        <v>118</v>
      </c>
      <c r="AC39" s="10">
        <v>0</v>
      </c>
      <c r="AD39" s="10">
        <v>0</v>
      </c>
      <c r="AE39" s="10">
        <v>0</v>
      </c>
      <c r="AF39" s="10">
        <v>114.52</v>
      </c>
      <c r="AG39" s="10">
        <v>113.56</v>
      </c>
      <c r="AH39" s="10">
        <v>0</v>
      </c>
      <c r="AI39" s="10">
        <v>0</v>
      </c>
      <c r="AJ39" s="10">
        <v>116.26</v>
      </c>
      <c r="AK39" s="10">
        <v>568.5</v>
      </c>
      <c r="AL39" s="10">
        <v>33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x14ac:dyDescent="0.25">
      <c r="A40" s="10" t="s">
        <v>392</v>
      </c>
      <c r="B40" s="10">
        <v>34</v>
      </c>
      <c r="C40" s="10" t="s">
        <v>329</v>
      </c>
      <c r="D40" s="10" t="s">
        <v>193</v>
      </c>
      <c r="E40" s="10" t="s">
        <v>373</v>
      </c>
      <c r="F40" s="10">
        <v>4</v>
      </c>
      <c r="G40" s="10">
        <v>509.7</v>
      </c>
      <c r="H40" s="10">
        <v>0</v>
      </c>
      <c r="I40" s="10">
        <v>127.32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130.59</v>
      </c>
      <c r="P40" s="10">
        <v>127.05</v>
      </c>
      <c r="Q40" s="10">
        <v>0</v>
      </c>
      <c r="R40" s="10">
        <v>124.74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128.96</v>
      </c>
      <c r="AK40" s="10">
        <v>509.7</v>
      </c>
      <c r="AL40" s="10">
        <v>34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x14ac:dyDescent="0.25">
      <c r="A41" s="10" t="s">
        <v>392</v>
      </c>
      <c r="B41" s="10">
        <v>35</v>
      </c>
      <c r="C41" s="10" t="s">
        <v>87</v>
      </c>
      <c r="D41" s="10" t="s">
        <v>202</v>
      </c>
      <c r="E41" s="10" t="s">
        <v>417</v>
      </c>
      <c r="F41" s="10">
        <v>4</v>
      </c>
      <c r="G41" s="10">
        <v>503.18</v>
      </c>
      <c r="H41" s="10">
        <v>0</v>
      </c>
      <c r="I41" s="10">
        <v>0</v>
      </c>
      <c r="J41" s="10">
        <v>0</v>
      </c>
      <c r="K41" s="10">
        <v>0</v>
      </c>
      <c r="L41" s="10">
        <v>126.72</v>
      </c>
      <c r="M41" s="10">
        <v>0</v>
      </c>
      <c r="N41" s="10">
        <v>126.62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121.03</v>
      </c>
      <c r="V41" s="10">
        <v>0</v>
      </c>
      <c r="W41" s="10">
        <v>0</v>
      </c>
      <c r="X41" s="10">
        <v>0</v>
      </c>
      <c r="Y41" s="10">
        <v>0</v>
      </c>
      <c r="Z41" s="10">
        <v>128.81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127.77</v>
      </c>
      <c r="AK41" s="10">
        <v>503.18</v>
      </c>
      <c r="AL41" s="10">
        <v>35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x14ac:dyDescent="0.25">
      <c r="A42" s="10" t="s">
        <v>392</v>
      </c>
      <c r="B42" s="10">
        <v>36</v>
      </c>
      <c r="C42" s="10" t="s">
        <v>274</v>
      </c>
      <c r="D42" s="10" t="s">
        <v>576</v>
      </c>
      <c r="E42" s="10" t="s">
        <v>577</v>
      </c>
      <c r="F42" s="10">
        <v>4</v>
      </c>
      <c r="G42" s="10">
        <v>471.81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118.09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118.32</v>
      </c>
      <c r="AB42" s="10">
        <v>0</v>
      </c>
      <c r="AC42" s="10">
        <v>0</v>
      </c>
      <c r="AD42" s="10">
        <v>0</v>
      </c>
      <c r="AE42" s="10">
        <v>0</v>
      </c>
      <c r="AF42" s="10">
        <v>120.1</v>
      </c>
      <c r="AG42" s="10">
        <v>115.3</v>
      </c>
      <c r="AH42" s="10">
        <v>0</v>
      </c>
      <c r="AI42" s="10">
        <v>0</v>
      </c>
      <c r="AJ42" s="10">
        <v>119.21</v>
      </c>
      <c r="AK42" s="10">
        <v>471.81</v>
      </c>
      <c r="AL42" s="10">
        <v>36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x14ac:dyDescent="0.25">
      <c r="A43" s="10" t="s">
        <v>392</v>
      </c>
      <c r="B43" s="10">
        <v>37</v>
      </c>
      <c r="C43" s="10" t="s">
        <v>326</v>
      </c>
      <c r="D43" s="10" t="s">
        <v>327</v>
      </c>
      <c r="F43" s="10">
        <v>4</v>
      </c>
      <c r="G43" s="10">
        <v>467.45</v>
      </c>
      <c r="H43" s="10">
        <v>0</v>
      </c>
      <c r="I43" s="10">
        <v>0</v>
      </c>
      <c r="J43" s="10">
        <v>0</v>
      </c>
      <c r="K43" s="10">
        <v>0</v>
      </c>
      <c r="L43" s="10">
        <v>114.38</v>
      </c>
      <c r="M43" s="10">
        <v>0</v>
      </c>
      <c r="N43" s="10">
        <v>0</v>
      </c>
      <c r="O43" s="10">
        <v>118.29</v>
      </c>
      <c r="P43" s="10">
        <v>116.19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118.59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118.44</v>
      </c>
      <c r="AK43" s="10">
        <v>467.45</v>
      </c>
      <c r="AL43" s="10">
        <v>37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x14ac:dyDescent="0.25">
      <c r="A44" s="10" t="s">
        <v>392</v>
      </c>
      <c r="B44" s="10">
        <v>38</v>
      </c>
      <c r="C44" s="10" t="s">
        <v>196</v>
      </c>
      <c r="D44" s="10" t="s">
        <v>197</v>
      </c>
      <c r="E44" s="10" t="s">
        <v>357</v>
      </c>
      <c r="F44" s="10">
        <v>4</v>
      </c>
      <c r="G44" s="10">
        <v>448.38</v>
      </c>
      <c r="H44" s="10">
        <v>0</v>
      </c>
      <c r="I44" s="10">
        <v>0</v>
      </c>
      <c r="J44" s="10">
        <v>127.9</v>
      </c>
      <c r="K44" s="10">
        <v>0</v>
      </c>
      <c r="L44" s="10">
        <v>128.28</v>
      </c>
      <c r="M44" s="10">
        <v>0</v>
      </c>
      <c r="N44" s="10">
        <v>0</v>
      </c>
      <c r="O44" s="10">
        <v>0</v>
      </c>
      <c r="P44" s="10">
        <v>127.91</v>
      </c>
      <c r="Q44" s="10">
        <v>64.290000000000006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128.1</v>
      </c>
      <c r="AK44" s="10">
        <v>448.38</v>
      </c>
      <c r="AL44" s="10">
        <v>38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7" x14ac:dyDescent="0.25">
      <c r="A45" s="10" t="s">
        <v>392</v>
      </c>
      <c r="B45" s="10">
        <v>39</v>
      </c>
      <c r="C45" s="10" t="s">
        <v>39</v>
      </c>
      <c r="D45" s="10" t="s">
        <v>248</v>
      </c>
      <c r="E45" s="10" t="s">
        <v>551</v>
      </c>
      <c r="F45" s="10">
        <v>4</v>
      </c>
      <c r="G45" s="10">
        <v>448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113.57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110.1</v>
      </c>
      <c r="V45" s="10">
        <v>111.59</v>
      </c>
      <c r="W45" s="10">
        <v>112.74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113.16</v>
      </c>
      <c r="AK45" s="10">
        <v>448</v>
      </c>
      <c r="AL45" s="10">
        <v>39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x14ac:dyDescent="0.25">
      <c r="A46" s="10" t="s">
        <v>392</v>
      </c>
      <c r="B46" s="10">
        <v>40</v>
      </c>
      <c r="C46" s="10" t="s">
        <v>478</v>
      </c>
      <c r="D46" s="10" t="s">
        <v>492</v>
      </c>
      <c r="E46" s="10" t="s">
        <v>367</v>
      </c>
      <c r="F46" s="10">
        <v>3</v>
      </c>
      <c r="G46" s="10">
        <v>390.23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131.36000000000001</v>
      </c>
      <c r="Q46" s="10">
        <v>129.69999999999999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129.16999999999999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130.53</v>
      </c>
      <c r="AK46" s="10">
        <v>390.23</v>
      </c>
      <c r="AL46" s="10">
        <v>40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x14ac:dyDescent="0.25">
      <c r="A47" s="10" t="s">
        <v>392</v>
      </c>
      <c r="B47" s="10">
        <v>41</v>
      </c>
      <c r="C47" s="10" t="s">
        <v>794</v>
      </c>
      <c r="D47" s="10" t="s">
        <v>795</v>
      </c>
      <c r="E47" s="10" t="s">
        <v>380</v>
      </c>
      <c r="F47" s="10">
        <v>3</v>
      </c>
      <c r="G47" s="10">
        <v>386.52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128.66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128.41</v>
      </c>
      <c r="AC47" s="10">
        <v>129.44999999999999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129.06</v>
      </c>
      <c r="AK47" s="10">
        <v>386.52</v>
      </c>
      <c r="AL47" s="10">
        <v>41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x14ac:dyDescent="0.25">
      <c r="A48" s="10" t="s">
        <v>392</v>
      </c>
      <c r="B48" s="10">
        <v>42</v>
      </c>
      <c r="C48" s="10" t="s">
        <v>266</v>
      </c>
      <c r="D48" s="10" t="s">
        <v>428</v>
      </c>
      <c r="E48" s="10" t="s">
        <v>362</v>
      </c>
      <c r="F48" s="10">
        <v>3</v>
      </c>
      <c r="G48" s="10">
        <v>382.92</v>
      </c>
      <c r="H48" s="10">
        <v>0</v>
      </c>
      <c r="I48" s="10">
        <v>122.8</v>
      </c>
      <c r="J48" s="10">
        <v>130.38</v>
      </c>
      <c r="K48" s="10">
        <v>0</v>
      </c>
      <c r="L48" s="10">
        <v>0</v>
      </c>
      <c r="M48" s="10">
        <v>0</v>
      </c>
      <c r="N48" s="10">
        <v>0</v>
      </c>
      <c r="O48" s="10">
        <v>129.74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130.06</v>
      </c>
      <c r="AK48" s="10">
        <v>382.92</v>
      </c>
      <c r="AL48" s="10">
        <v>42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x14ac:dyDescent="0.25">
      <c r="A49" s="10" t="s">
        <v>392</v>
      </c>
      <c r="B49" s="10">
        <v>43</v>
      </c>
      <c r="C49" s="10" t="s">
        <v>302</v>
      </c>
      <c r="D49" s="10" t="s">
        <v>303</v>
      </c>
      <c r="E49" s="10" t="s">
        <v>417</v>
      </c>
      <c r="F49" s="10">
        <v>3</v>
      </c>
      <c r="G49" s="10">
        <v>371.5</v>
      </c>
      <c r="H49" s="10">
        <v>0</v>
      </c>
      <c r="I49" s="10">
        <v>0</v>
      </c>
      <c r="J49" s="10">
        <v>125.43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124.59</v>
      </c>
      <c r="V49" s="10">
        <v>121.48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125.01</v>
      </c>
      <c r="AK49" s="10">
        <v>371.5</v>
      </c>
      <c r="AL49" s="10">
        <v>43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x14ac:dyDescent="0.25">
      <c r="A50" s="10" t="s">
        <v>392</v>
      </c>
      <c r="B50" s="10">
        <v>44</v>
      </c>
      <c r="C50" s="10" t="s">
        <v>334</v>
      </c>
      <c r="D50" s="10" t="s">
        <v>589</v>
      </c>
      <c r="E50" s="10" t="s">
        <v>358</v>
      </c>
      <c r="F50" s="10">
        <v>3</v>
      </c>
      <c r="G50" s="10">
        <v>368.64</v>
      </c>
      <c r="H50" s="10">
        <v>0</v>
      </c>
      <c r="I50" s="10">
        <v>121.12</v>
      </c>
      <c r="J50" s="10">
        <v>0</v>
      </c>
      <c r="K50" s="10">
        <v>124.64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122.88</v>
      </c>
      <c r="AI50" s="10">
        <v>1</v>
      </c>
      <c r="AJ50" s="10">
        <v>122.88</v>
      </c>
      <c r="AK50" s="10">
        <v>368.64</v>
      </c>
      <c r="AL50" s="10">
        <v>44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x14ac:dyDescent="0.25">
      <c r="A51" s="10" t="s">
        <v>392</v>
      </c>
      <c r="B51" s="10">
        <v>45</v>
      </c>
      <c r="C51" s="10" t="s">
        <v>498</v>
      </c>
      <c r="D51" s="10" t="s">
        <v>522</v>
      </c>
      <c r="E51" s="10" t="s">
        <v>379</v>
      </c>
      <c r="F51" s="10">
        <v>3</v>
      </c>
      <c r="G51" s="10">
        <v>367.14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120.1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118.83</v>
      </c>
      <c r="V51" s="10">
        <v>0</v>
      </c>
      <c r="W51" s="10">
        <v>0</v>
      </c>
      <c r="X51" s="10">
        <v>0</v>
      </c>
      <c r="Y51" s="10">
        <v>128.21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124.16</v>
      </c>
      <c r="AK51" s="10">
        <v>367.14</v>
      </c>
      <c r="AL51" s="10">
        <v>45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x14ac:dyDescent="0.25">
      <c r="A52" s="10" t="s">
        <v>392</v>
      </c>
      <c r="B52" s="10">
        <v>46</v>
      </c>
      <c r="C52" s="10" t="s">
        <v>541</v>
      </c>
      <c r="D52" s="10" t="s">
        <v>542</v>
      </c>
      <c r="E52" s="10" t="s">
        <v>372</v>
      </c>
      <c r="F52" s="10">
        <v>4</v>
      </c>
      <c r="G52" s="10">
        <v>364.33</v>
      </c>
      <c r="H52" s="10">
        <v>0</v>
      </c>
      <c r="I52" s="10">
        <v>0</v>
      </c>
      <c r="J52" s="10">
        <v>0</v>
      </c>
      <c r="K52" s="10">
        <v>0</v>
      </c>
      <c r="L52" s="10">
        <v>77.78</v>
      </c>
      <c r="M52" s="10">
        <v>0</v>
      </c>
      <c r="N52" s="10">
        <v>0</v>
      </c>
      <c r="O52" s="10">
        <v>112.67</v>
      </c>
      <c r="P52" s="10">
        <v>107.21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66.67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109.94</v>
      </c>
      <c r="AK52" s="10">
        <v>364.33</v>
      </c>
      <c r="AL52" s="10">
        <v>46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x14ac:dyDescent="0.25">
      <c r="A53" s="10" t="s">
        <v>392</v>
      </c>
      <c r="B53" s="10">
        <v>47</v>
      </c>
      <c r="C53" s="10" t="s">
        <v>732</v>
      </c>
      <c r="D53" s="10" t="s">
        <v>733</v>
      </c>
      <c r="E53" s="10" t="s">
        <v>457</v>
      </c>
      <c r="F53" s="10">
        <v>3</v>
      </c>
      <c r="G53" s="10">
        <v>362.23</v>
      </c>
      <c r="H53" s="10">
        <v>0</v>
      </c>
      <c r="I53" s="10">
        <v>100</v>
      </c>
      <c r="J53" s="10">
        <v>0</v>
      </c>
      <c r="K53" s="10">
        <v>132.61000000000001</v>
      </c>
      <c r="L53" s="10">
        <v>0</v>
      </c>
      <c r="M53" s="10">
        <v>129.62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131.12</v>
      </c>
      <c r="AK53" s="10">
        <v>362.23</v>
      </c>
      <c r="AL53" s="10">
        <v>47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x14ac:dyDescent="0.25">
      <c r="A54" s="10" t="s">
        <v>392</v>
      </c>
      <c r="B54" s="10">
        <v>48</v>
      </c>
      <c r="C54" s="10" t="s">
        <v>82</v>
      </c>
      <c r="D54" s="10" t="s">
        <v>202</v>
      </c>
      <c r="E54" s="10" t="s">
        <v>417</v>
      </c>
      <c r="F54" s="10">
        <v>3</v>
      </c>
      <c r="G54" s="10">
        <v>348.27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116.86</v>
      </c>
      <c r="AA54" s="10">
        <v>0</v>
      </c>
      <c r="AB54" s="10">
        <v>113.66</v>
      </c>
      <c r="AC54" s="10">
        <v>117.75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117.31</v>
      </c>
      <c r="AK54" s="10">
        <v>348.27</v>
      </c>
      <c r="AL54" s="10">
        <v>48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x14ac:dyDescent="0.25">
      <c r="A55" s="10" t="s">
        <v>392</v>
      </c>
      <c r="B55" s="10">
        <v>49</v>
      </c>
      <c r="C55" s="10" t="s">
        <v>584</v>
      </c>
      <c r="D55" s="10" t="s">
        <v>607</v>
      </c>
      <c r="E55" s="10" t="s">
        <v>357</v>
      </c>
      <c r="F55" s="10">
        <v>3</v>
      </c>
      <c r="G55" s="10">
        <v>340.91</v>
      </c>
      <c r="H55" s="10">
        <v>0</v>
      </c>
      <c r="I55" s="10">
        <v>0</v>
      </c>
      <c r="J55" s="10">
        <v>106.38</v>
      </c>
      <c r="K55" s="10">
        <v>0</v>
      </c>
      <c r="L55" s="10">
        <v>116.95</v>
      </c>
      <c r="M55" s="10">
        <v>0</v>
      </c>
      <c r="N55" s="10">
        <v>117.58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117.27</v>
      </c>
      <c r="AK55" s="10">
        <v>340.91</v>
      </c>
      <c r="AL55" s="10">
        <v>49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x14ac:dyDescent="0.25">
      <c r="A56" s="10" t="s">
        <v>392</v>
      </c>
      <c r="B56" s="10">
        <v>50</v>
      </c>
      <c r="C56" s="10" t="s">
        <v>816</v>
      </c>
      <c r="D56" s="10" t="s">
        <v>817</v>
      </c>
      <c r="E56" s="10" t="s">
        <v>358</v>
      </c>
      <c r="F56" s="10">
        <v>3</v>
      </c>
      <c r="G56" s="10">
        <v>340.77</v>
      </c>
      <c r="H56" s="10">
        <v>0</v>
      </c>
      <c r="I56" s="10">
        <v>100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117.06</v>
      </c>
      <c r="Q56" s="10">
        <v>123.71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120.39</v>
      </c>
      <c r="AK56" s="10">
        <v>340.77</v>
      </c>
      <c r="AL56" s="10">
        <v>50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x14ac:dyDescent="0.25">
      <c r="A57" s="10" t="s">
        <v>392</v>
      </c>
      <c r="B57" s="10">
        <v>51</v>
      </c>
      <c r="C57" s="10" t="s">
        <v>563</v>
      </c>
      <c r="D57" s="10" t="s">
        <v>81</v>
      </c>
      <c r="E57" s="10" t="s">
        <v>564</v>
      </c>
      <c r="F57" s="10">
        <v>3</v>
      </c>
      <c r="G57" s="10">
        <v>340.72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111.99</v>
      </c>
      <c r="Q57" s="10">
        <v>0</v>
      </c>
      <c r="R57" s="10">
        <v>112.27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116.46</v>
      </c>
      <c r="AH57" s="10">
        <v>0</v>
      </c>
      <c r="AI57" s="10">
        <v>0</v>
      </c>
      <c r="AJ57" s="10">
        <v>114.37</v>
      </c>
      <c r="AK57" s="10">
        <v>340.72</v>
      </c>
      <c r="AL57" s="10">
        <v>51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x14ac:dyDescent="0.25">
      <c r="A58" s="10" t="s">
        <v>392</v>
      </c>
      <c r="B58" s="10">
        <v>52</v>
      </c>
      <c r="C58" s="10" t="s">
        <v>134</v>
      </c>
      <c r="D58" s="10" t="s">
        <v>135</v>
      </c>
      <c r="E58" s="10" t="s">
        <v>548</v>
      </c>
      <c r="F58" s="10">
        <v>3</v>
      </c>
      <c r="G58" s="10">
        <v>337.46</v>
      </c>
      <c r="H58" s="10">
        <v>0</v>
      </c>
      <c r="I58" s="10">
        <v>112.28</v>
      </c>
      <c r="J58" s="10">
        <v>0</v>
      </c>
      <c r="K58" s="10">
        <v>0</v>
      </c>
      <c r="L58" s="10">
        <v>112.52</v>
      </c>
      <c r="M58" s="10">
        <v>0</v>
      </c>
      <c r="N58" s="10">
        <v>0</v>
      </c>
      <c r="O58" s="10">
        <v>112.66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112.59</v>
      </c>
      <c r="AK58" s="10">
        <v>337.46</v>
      </c>
      <c r="AL58" s="10">
        <v>52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x14ac:dyDescent="0.25">
      <c r="A59" s="10" t="s">
        <v>392</v>
      </c>
      <c r="B59" s="10">
        <v>53</v>
      </c>
      <c r="C59" s="10" t="s">
        <v>652</v>
      </c>
      <c r="D59" s="10" t="s">
        <v>667</v>
      </c>
      <c r="E59" s="10" t="s">
        <v>668</v>
      </c>
      <c r="F59" s="10">
        <v>3</v>
      </c>
      <c r="G59" s="10">
        <v>306.38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100</v>
      </c>
      <c r="T59" s="10">
        <v>0</v>
      </c>
      <c r="U59" s="10">
        <v>0</v>
      </c>
      <c r="V59" s="10">
        <v>0</v>
      </c>
      <c r="W59" s="10">
        <v>82.14</v>
      </c>
      <c r="X59" s="10">
        <v>0</v>
      </c>
      <c r="Y59" s="10">
        <v>0</v>
      </c>
      <c r="Z59" s="10">
        <v>124.24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112.12</v>
      </c>
      <c r="AK59" s="10">
        <v>306.38</v>
      </c>
      <c r="AL59" s="10">
        <v>53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x14ac:dyDescent="0.25">
      <c r="A60" s="10" t="s">
        <v>392</v>
      </c>
      <c r="B60" s="10">
        <v>54</v>
      </c>
      <c r="C60" s="10" t="s">
        <v>735</v>
      </c>
      <c r="D60" s="10" t="s">
        <v>739</v>
      </c>
      <c r="E60" s="10" t="s">
        <v>357</v>
      </c>
      <c r="F60" s="10">
        <v>3</v>
      </c>
      <c r="G60" s="10">
        <v>299.87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92.86</v>
      </c>
      <c r="R60" s="10">
        <v>118.55</v>
      </c>
      <c r="S60" s="10">
        <v>88.46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105.71</v>
      </c>
      <c r="AK60" s="10">
        <v>299.87</v>
      </c>
      <c r="AL60" s="10">
        <v>54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x14ac:dyDescent="0.25">
      <c r="A61" s="10" t="s">
        <v>392</v>
      </c>
      <c r="B61" s="10">
        <v>55</v>
      </c>
      <c r="C61" s="10" t="s">
        <v>1066</v>
      </c>
      <c r="D61" s="10" t="s">
        <v>1067</v>
      </c>
      <c r="E61" s="10" t="s">
        <v>367</v>
      </c>
      <c r="F61" s="10">
        <v>2</v>
      </c>
      <c r="G61" s="10">
        <v>289.74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145.81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143.93</v>
      </c>
      <c r="AH61" s="10">
        <v>0</v>
      </c>
      <c r="AI61" s="10">
        <v>0</v>
      </c>
      <c r="AJ61" s="10">
        <v>144.87</v>
      </c>
      <c r="AK61" s="10">
        <v>289.74</v>
      </c>
      <c r="AL61" s="10">
        <v>55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x14ac:dyDescent="0.25">
      <c r="A62" s="10" t="s">
        <v>392</v>
      </c>
      <c r="B62" s="10">
        <v>56</v>
      </c>
      <c r="C62" s="10" t="s">
        <v>650</v>
      </c>
      <c r="D62" s="10" t="s">
        <v>651</v>
      </c>
      <c r="E62" s="10" t="s">
        <v>368</v>
      </c>
      <c r="F62" s="10">
        <v>2</v>
      </c>
      <c r="G62" s="10">
        <v>284.61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149.4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135.21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142.31</v>
      </c>
      <c r="AK62" s="10">
        <v>284.61</v>
      </c>
      <c r="AL62" s="10">
        <v>56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x14ac:dyDescent="0.25">
      <c r="A63" s="10" t="s">
        <v>392</v>
      </c>
      <c r="B63" s="10">
        <v>57</v>
      </c>
      <c r="C63" s="10" t="s">
        <v>464</v>
      </c>
      <c r="D63" s="10" t="s">
        <v>982</v>
      </c>
      <c r="F63" s="10">
        <v>3</v>
      </c>
      <c r="G63" s="10">
        <v>267.61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92.86</v>
      </c>
      <c r="Q63" s="10">
        <v>60</v>
      </c>
      <c r="R63" s="10">
        <v>0</v>
      </c>
      <c r="S63" s="10">
        <v>0</v>
      </c>
      <c r="T63" s="10">
        <v>0</v>
      </c>
      <c r="U63" s="10">
        <v>114.75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103.81</v>
      </c>
      <c r="AK63" s="10">
        <v>267.61</v>
      </c>
      <c r="AL63" s="10">
        <v>57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x14ac:dyDescent="0.25">
      <c r="A64" s="10" t="s">
        <v>392</v>
      </c>
      <c r="B64" s="10">
        <v>58</v>
      </c>
      <c r="C64" s="10" t="s">
        <v>666</v>
      </c>
      <c r="D64" s="10" t="s">
        <v>712</v>
      </c>
      <c r="E64" s="10" t="s">
        <v>367</v>
      </c>
      <c r="F64" s="10">
        <v>2</v>
      </c>
      <c r="G64" s="10">
        <v>265.29000000000002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132.76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132.53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132.65</v>
      </c>
      <c r="AK64" s="10">
        <v>265.29000000000002</v>
      </c>
      <c r="AL64" s="10">
        <v>58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x14ac:dyDescent="0.25">
      <c r="A65" s="10" t="s">
        <v>392</v>
      </c>
      <c r="B65" s="10">
        <v>59</v>
      </c>
      <c r="C65" s="10" t="s">
        <v>178</v>
      </c>
      <c r="D65" s="10" t="s">
        <v>239</v>
      </c>
      <c r="E65" s="10" t="s">
        <v>417</v>
      </c>
      <c r="F65" s="10">
        <v>2</v>
      </c>
      <c r="G65" s="10">
        <v>263.75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128.71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135.04</v>
      </c>
      <c r="AF65" s="10">
        <v>0</v>
      </c>
      <c r="AG65" s="10">
        <v>0</v>
      </c>
      <c r="AH65" s="10">
        <v>0</v>
      </c>
      <c r="AI65" s="10">
        <v>0</v>
      </c>
      <c r="AJ65" s="10">
        <v>131.88</v>
      </c>
      <c r="AK65" s="10">
        <v>263.75</v>
      </c>
      <c r="AL65" s="10">
        <v>59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x14ac:dyDescent="0.25">
      <c r="A66" s="10" t="s">
        <v>392</v>
      </c>
      <c r="B66" s="10">
        <v>60</v>
      </c>
      <c r="C66" s="10" t="s">
        <v>981</v>
      </c>
      <c r="D66" s="10" t="s">
        <v>527</v>
      </c>
      <c r="E66" s="10" t="s">
        <v>741</v>
      </c>
      <c r="F66" s="10">
        <v>3</v>
      </c>
      <c r="G66" s="10">
        <v>261.87</v>
      </c>
      <c r="H66" s="10">
        <v>0</v>
      </c>
      <c r="I66" s="10">
        <v>0</v>
      </c>
      <c r="J66" s="10">
        <v>0</v>
      </c>
      <c r="K66" s="10">
        <v>0</v>
      </c>
      <c r="L66" s="10">
        <v>102.13</v>
      </c>
      <c r="M66" s="10">
        <v>0</v>
      </c>
      <c r="N66" s="10">
        <v>109.74</v>
      </c>
      <c r="O66" s="10">
        <v>0</v>
      </c>
      <c r="P66" s="10">
        <v>0</v>
      </c>
      <c r="Q66" s="10">
        <v>0</v>
      </c>
      <c r="R66" s="10">
        <v>0</v>
      </c>
      <c r="S66" s="10">
        <v>50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105.94</v>
      </c>
      <c r="AK66" s="10">
        <v>261.87</v>
      </c>
      <c r="AL66" s="10">
        <v>60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x14ac:dyDescent="0.25">
      <c r="A67" s="10" t="s">
        <v>392</v>
      </c>
      <c r="B67" s="10">
        <v>61</v>
      </c>
      <c r="C67" s="10" t="s">
        <v>744</v>
      </c>
      <c r="D67" s="10" t="s">
        <v>745</v>
      </c>
      <c r="E67" s="10" t="s">
        <v>357</v>
      </c>
      <c r="F67" s="10">
        <v>3</v>
      </c>
      <c r="G67" s="10">
        <v>261.49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92.86</v>
      </c>
      <c r="R67" s="10">
        <v>118.63</v>
      </c>
      <c r="S67" s="10">
        <v>50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105.75</v>
      </c>
      <c r="AK67" s="10">
        <v>261.49</v>
      </c>
      <c r="AL67" s="10">
        <v>61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7" x14ac:dyDescent="0.25">
      <c r="A68" s="10" t="s">
        <v>392</v>
      </c>
      <c r="B68" s="10">
        <v>62</v>
      </c>
      <c r="C68" s="10" t="s">
        <v>698</v>
      </c>
      <c r="D68" s="10" t="s">
        <v>700</v>
      </c>
      <c r="E68" s="10" t="s">
        <v>357</v>
      </c>
      <c r="F68" s="10">
        <v>2</v>
      </c>
      <c r="G68" s="10">
        <v>260.35000000000002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136.05000000000001</v>
      </c>
      <c r="V68" s="10">
        <v>0</v>
      </c>
      <c r="W68" s="10">
        <v>0</v>
      </c>
      <c r="X68" s="10">
        <v>124.3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130.18</v>
      </c>
      <c r="AK68" s="10">
        <v>260.35000000000002</v>
      </c>
      <c r="AL68" s="10">
        <v>62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x14ac:dyDescent="0.25">
      <c r="A69" s="10" t="s">
        <v>392</v>
      </c>
      <c r="B69" s="10">
        <v>63</v>
      </c>
      <c r="C69" s="10" t="s">
        <v>670</v>
      </c>
      <c r="D69" s="10" t="s">
        <v>671</v>
      </c>
      <c r="E69" s="10" t="s">
        <v>367</v>
      </c>
      <c r="F69" s="10">
        <v>2</v>
      </c>
      <c r="G69" s="10">
        <v>260.27999999999997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128.19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132.09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130.13999999999999</v>
      </c>
      <c r="AK69" s="10">
        <v>260.27999999999997</v>
      </c>
      <c r="AL69" s="10">
        <v>63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x14ac:dyDescent="0.25">
      <c r="A70" s="10" t="s">
        <v>392</v>
      </c>
      <c r="B70" s="10">
        <v>64</v>
      </c>
      <c r="C70" s="10" t="s">
        <v>1132</v>
      </c>
      <c r="D70" s="10" t="s">
        <v>1133</v>
      </c>
      <c r="E70" s="10" t="s">
        <v>417</v>
      </c>
      <c r="F70" s="10">
        <v>2</v>
      </c>
      <c r="G70" s="10">
        <v>259.89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128.41</v>
      </c>
      <c r="AC70" s="10">
        <v>131.47999999999999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129.94999999999999</v>
      </c>
      <c r="AK70" s="10">
        <v>259.89</v>
      </c>
      <c r="AL70" s="10">
        <v>64</v>
      </c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x14ac:dyDescent="0.25">
      <c r="A71" s="10" t="s">
        <v>392</v>
      </c>
      <c r="B71" s="10">
        <v>65</v>
      </c>
      <c r="C71" s="10" t="s">
        <v>1023</v>
      </c>
      <c r="D71" s="10" t="s">
        <v>193</v>
      </c>
      <c r="E71" s="10" t="s">
        <v>417</v>
      </c>
      <c r="F71" s="10">
        <v>2</v>
      </c>
      <c r="G71" s="10">
        <v>258.79000000000002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129.77000000000001</v>
      </c>
      <c r="Z71" s="10">
        <v>0</v>
      </c>
      <c r="AA71" s="10">
        <v>0</v>
      </c>
      <c r="AB71" s="10">
        <v>129.02000000000001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129.4</v>
      </c>
      <c r="AK71" s="10">
        <v>258.79000000000002</v>
      </c>
      <c r="AL71" s="10">
        <v>65</v>
      </c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127" x14ac:dyDescent="0.25">
      <c r="A72" s="10" t="s">
        <v>392</v>
      </c>
      <c r="B72" s="10">
        <v>66</v>
      </c>
      <c r="C72" s="10" t="s">
        <v>319</v>
      </c>
      <c r="D72" s="10" t="s">
        <v>791</v>
      </c>
      <c r="E72" s="10" t="s">
        <v>357</v>
      </c>
      <c r="F72" s="10">
        <v>2</v>
      </c>
      <c r="G72" s="10">
        <v>258.64999999999998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129.57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129.08000000000001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129.33000000000001</v>
      </c>
      <c r="AK72" s="10">
        <v>258.64999999999998</v>
      </c>
      <c r="AL72" s="10">
        <v>66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x14ac:dyDescent="0.25">
      <c r="A73" s="10" t="s">
        <v>392</v>
      </c>
      <c r="B73" s="10">
        <v>67</v>
      </c>
      <c r="C73" s="10" t="s">
        <v>1124</v>
      </c>
      <c r="D73" s="10" t="s">
        <v>1125</v>
      </c>
      <c r="E73" s="10" t="s">
        <v>383</v>
      </c>
      <c r="F73" s="10">
        <v>2</v>
      </c>
      <c r="G73" s="10">
        <v>258.45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129.49</v>
      </c>
      <c r="AB73" s="10">
        <v>0</v>
      </c>
      <c r="AC73" s="10">
        <v>128.96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129.22999999999999</v>
      </c>
      <c r="AK73" s="10">
        <v>258.45</v>
      </c>
      <c r="AL73" s="10">
        <v>67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x14ac:dyDescent="0.25">
      <c r="A74" s="10" t="s">
        <v>392</v>
      </c>
      <c r="B74" s="10">
        <v>68</v>
      </c>
      <c r="C74" s="10" t="s">
        <v>1122</v>
      </c>
      <c r="D74" s="10" t="s">
        <v>1292</v>
      </c>
      <c r="E74" s="10" t="s">
        <v>367</v>
      </c>
      <c r="F74" s="10">
        <v>2</v>
      </c>
      <c r="G74" s="10">
        <v>257.35000000000002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127.35</v>
      </c>
      <c r="AD74" s="10">
        <v>0</v>
      </c>
      <c r="AE74" s="10">
        <v>0</v>
      </c>
      <c r="AF74" s="10">
        <v>0</v>
      </c>
      <c r="AG74" s="10">
        <v>130</v>
      </c>
      <c r="AH74" s="10">
        <v>0</v>
      </c>
      <c r="AI74" s="10">
        <v>0</v>
      </c>
      <c r="AJ74" s="10">
        <v>128.68</v>
      </c>
      <c r="AK74" s="10">
        <v>257.35000000000002</v>
      </c>
      <c r="AL74" s="10">
        <v>68</v>
      </c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x14ac:dyDescent="0.25">
      <c r="A75" s="10" t="s">
        <v>392</v>
      </c>
      <c r="B75" s="10">
        <v>69</v>
      </c>
      <c r="C75" s="10" t="s">
        <v>515</v>
      </c>
      <c r="D75" s="10" t="s">
        <v>632</v>
      </c>
      <c r="E75" s="10" t="s">
        <v>367</v>
      </c>
      <c r="F75" s="10">
        <v>2</v>
      </c>
      <c r="G75" s="10">
        <v>256.26</v>
      </c>
      <c r="H75" s="10">
        <v>0</v>
      </c>
      <c r="I75" s="10">
        <v>0</v>
      </c>
      <c r="J75" s="10">
        <v>125.44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130.82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128.13</v>
      </c>
      <c r="AK75" s="10">
        <v>256.26</v>
      </c>
      <c r="AL75" s="10">
        <v>69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x14ac:dyDescent="0.25">
      <c r="A76" s="10" t="s">
        <v>392</v>
      </c>
      <c r="B76" s="10">
        <v>70</v>
      </c>
      <c r="C76" s="10" t="s">
        <v>610</v>
      </c>
      <c r="D76" s="10" t="s">
        <v>611</v>
      </c>
      <c r="E76" s="10" t="s">
        <v>367</v>
      </c>
      <c r="F76" s="10">
        <v>2</v>
      </c>
      <c r="G76" s="10">
        <v>254.48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131.16999999999999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123.31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127.24</v>
      </c>
      <c r="AK76" s="10">
        <v>254.48</v>
      </c>
      <c r="AL76" s="10">
        <v>70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x14ac:dyDescent="0.25">
      <c r="A77" s="10" t="s">
        <v>392</v>
      </c>
      <c r="B77" s="10">
        <v>71</v>
      </c>
      <c r="C77" s="10" t="s">
        <v>188</v>
      </c>
      <c r="D77" s="10" t="s">
        <v>671</v>
      </c>
      <c r="E77" s="10" t="s">
        <v>746</v>
      </c>
      <c r="F77" s="10">
        <v>2</v>
      </c>
      <c r="G77" s="10">
        <v>254.11</v>
      </c>
      <c r="H77" s="10">
        <v>0</v>
      </c>
      <c r="I77" s="10">
        <v>0</v>
      </c>
      <c r="J77" s="10">
        <v>0</v>
      </c>
      <c r="K77" s="10">
        <v>127.21</v>
      </c>
      <c r="L77" s="10">
        <v>0</v>
      </c>
      <c r="M77" s="10">
        <v>126.9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127.06</v>
      </c>
      <c r="AK77" s="10">
        <v>254.11</v>
      </c>
      <c r="AL77" s="10">
        <v>71</v>
      </c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x14ac:dyDescent="0.25">
      <c r="A78" s="10" t="s">
        <v>392</v>
      </c>
      <c r="B78" s="10">
        <v>72</v>
      </c>
      <c r="C78" s="10" t="s">
        <v>346</v>
      </c>
      <c r="D78" s="10" t="s">
        <v>733</v>
      </c>
      <c r="E78" s="10" t="s">
        <v>457</v>
      </c>
      <c r="F78" s="10">
        <v>2</v>
      </c>
      <c r="G78" s="10">
        <v>253.38</v>
      </c>
      <c r="H78" s="10">
        <v>0</v>
      </c>
      <c r="I78" s="10">
        <v>0</v>
      </c>
      <c r="J78" s="10">
        <v>128.28</v>
      </c>
      <c r="K78" s="10">
        <v>0</v>
      </c>
      <c r="L78" s="10">
        <v>0</v>
      </c>
      <c r="M78" s="10">
        <v>0</v>
      </c>
      <c r="N78" s="10">
        <v>125.1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126.69</v>
      </c>
      <c r="AK78" s="10">
        <v>253.38</v>
      </c>
      <c r="AL78" s="10">
        <v>72</v>
      </c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x14ac:dyDescent="0.25">
      <c r="A79" s="10" t="s">
        <v>392</v>
      </c>
      <c r="B79" s="10">
        <v>73</v>
      </c>
      <c r="C79" s="10" t="s">
        <v>748</v>
      </c>
      <c r="D79" s="10" t="s">
        <v>273</v>
      </c>
      <c r="E79" s="10" t="s">
        <v>749</v>
      </c>
      <c r="F79" s="10">
        <v>2</v>
      </c>
      <c r="G79" s="10">
        <v>250.32</v>
      </c>
      <c r="H79" s="10">
        <v>126.53</v>
      </c>
      <c r="I79" s="10">
        <v>123.79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125.16</v>
      </c>
      <c r="AK79" s="10">
        <v>250.32</v>
      </c>
      <c r="AL79" s="10">
        <v>73</v>
      </c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x14ac:dyDescent="0.25">
      <c r="A80" s="10" t="s">
        <v>392</v>
      </c>
      <c r="B80" s="10">
        <v>74</v>
      </c>
      <c r="C80" s="10" t="s">
        <v>831</v>
      </c>
      <c r="D80" s="10" t="s">
        <v>832</v>
      </c>
      <c r="E80" s="10" t="s">
        <v>378</v>
      </c>
      <c r="F80" s="10">
        <v>2</v>
      </c>
      <c r="G80" s="10">
        <v>240.7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120.82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119.88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120.35</v>
      </c>
      <c r="AK80" s="10">
        <v>240.7</v>
      </c>
      <c r="AL80" s="10">
        <v>74</v>
      </c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x14ac:dyDescent="0.25">
      <c r="A81" s="10" t="s">
        <v>392</v>
      </c>
      <c r="B81" s="10">
        <v>75</v>
      </c>
      <c r="C81" s="10" t="s">
        <v>187</v>
      </c>
      <c r="D81" s="10" t="s">
        <v>620</v>
      </c>
      <c r="E81" s="10" t="s">
        <v>367</v>
      </c>
      <c r="F81" s="10">
        <v>2</v>
      </c>
      <c r="G81" s="10">
        <v>238.13</v>
      </c>
      <c r="H81" s="10">
        <v>0</v>
      </c>
      <c r="I81" s="10">
        <v>0</v>
      </c>
      <c r="J81" s="10">
        <v>0</v>
      </c>
      <c r="K81" s="10">
        <v>118.38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119.75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119.07</v>
      </c>
      <c r="AK81" s="10">
        <v>238.13</v>
      </c>
      <c r="AL81" s="10">
        <v>75</v>
      </c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x14ac:dyDescent="0.25">
      <c r="A82" s="10" t="s">
        <v>392</v>
      </c>
      <c r="B82" s="10">
        <v>76</v>
      </c>
      <c r="C82" s="10" t="s">
        <v>755</v>
      </c>
      <c r="D82" s="10" t="s">
        <v>756</v>
      </c>
      <c r="E82" s="10" t="s">
        <v>365</v>
      </c>
      <c r="F82" s="10">
        <v>2</v>
      </c>
      <c r="G82" s="10">
        <v>237.3</v>
      </c>
      <c r="H82" s="10">
        <v>0</v>
      </c>
      <c r="I82" s="10">
        <v>0</v>
      </c>
      <c r="J82" s="10">
        <v>118.65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118.65</v>
      </c>
      <c r="AI82" s="10">
        <v>1</v>
      </c>
      <c r="AJ82" s="10">
        <v>118.65</v>
      </c>
      <c r="AK82" s="10">
        <v>237.3</v>
      </c>
      <c r="AL82" s="10">
        <v>76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:127" x14ac:dyDescent="0.25">
      <c r="A83" s="10" t="s">
        <v>392</v>
      </c>
      <c r="B83" s="10">
        <v>77</v>
      </c>
      <c r="C83" s="10" t="s">
        <v>267</v>
      </c>
      <c r="D83" s="10" t="s">
        <v>514</v>
      </c>
      <c r="E83" s="10" t="s">
        <v>980</v>
      </c>
      <c r="F83" s="10">
        <v>2</v>
      </c>
      <c r="G83" s="10">
        <v>237.28</v>
      </c>
      <c r="H83" s="10">
        <v>0</v>
      </c>
      <c r="I83" s="10">
        <v>0</v>
      </c>
      <c r="J83" s="10">
        <v>0</v>
      </c>
      <c r="K83" s="10">
        <v>0</v>
      </c>
      <c r="L83" s="10">
        <v>118.64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118.64</v>
      </c>
      <c r="AI83" s="10">
        <v>1</v>
      </c>
      <c r="AJ83" s="10">
        <v>118.64</v>
      </c>
      <c r="AK83" s="10">
        <v>237.28</v>
      </c>
      <c r="AL83" s="10">
        <v>77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1:127" x14ac:dyDescent="0.25">
      <c r="A84" s="10" t="s">
        <v>392</v>
      </c>
      <c r="B84" s="10">
        <v>78</v>
      </c>
      <c r="C84" s="10" t="s">
        <v>757</v>
      </c>
      <c r="D84" s="10" t="s">
        <v>509</v>
      </c>
      <c r="F84" s="10">
        <v>2</v>
      </c>
      <c r="G84" s="10">
        <v>237.27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121.31</v>
      </c>
      <c r="N84" s="10">
        <v>115.96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118.64</v>
      </c>
      <c r="AK84" s="10">
        <v>237.27</v>
      </c>
      <c r="AL84" s="10">
        <v>78</v>
      </c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x14ac:dyDescent="0.25">
      <c r="A85" s="10" t="s">
        <v>392</v>
      </c>
      <c r="B85" s="10">
        <v>79</v>
      </c>
      <c r="C85" s="10" t="s">
        <v>20</v>
      </c>
      <c r="D85" s="10" t="s">
        <v>1031</v>
      </c>
      <c r="E85" s="10" t="s">
        <v>357</v>
      </c>
      <c r="F85" s="10">
        <v>2</v>
      </c>
      <c r="G85" s="10">
        <v>235.87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118.02</v>
      </c>
      <c r="X85" s="10">
        <v>0</v>
      </c>
      <c r="Y85" s="10">
        <v>0</v>
      </c>
      <c r="Z85" s="10">
        <v>117.85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117.94</v>
      </c>
      <c r="AK85" s="10">
        <v>235.87</v>
      </c>
      <c r="AL85" s="10">
        <v>79</v>
      </c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x14ac:dyDescent="0.25">
      <c r="A86" s="10" t="s">
        <v>392</v>
      </c>
      <c r="B86" s="10">
        <v>80</v>
      </c>
      <c r="C86" s="10" t="s">
        <v>1032</v>
      </c>
      <c r="D86" s="10" t="s">
        <v>1033</v>
      </c>
      <c r="E86" s="10" t="s">
        <v>417</v>
      </c>
      <c r="F86" s="10">
        <v>2</v>
      </c>
      <c r="G86" s="10">
        <v>233.97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115.23</v>
      </c>
      <c r="X86" s="10">
        <v>0</v>
      </c>
      <c r="Y86" s="10">
        <v>0</v>
      </c>
      <c r="Z86" s="10">
        <v>0</v>
      </c>
      <c r="AA86" s="10">
        <v>0</v>
      </c>
      <c r="AB86" s="10">
        <v>118.74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116.99</v>
      </c>
      <c r="AK86" s="10">
        <v>233.97</v>
      </c>
      <c r="AL86" s="10">
        <v>80</v>
      </c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7" x14ac:dyDescent="0.25">
      <c r="A87" s="10" t="s">
        <v>392</v>
      </c>
      <c r="B87" s="10">
        <v>81</v>
      </c>
      <c r="C87" s="10" t="s">
        <v>526</v>
      </c>
      <c r="D87" s="10" t="s">
        <v>264</v>
      </c>
      <c r="E87" s="10" t="s">
        <v>364</v>
      </c>
      <c r="F87" s="10">
        <v>2</v>
      </c>
      <c r="G87" s="10">
        <v>232.75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113.78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118.97</v>
      </c>
      <c r="AH87" s="10">
        <v>0</v>
      </c>
      <c r="AI87" s="10">
        <v>0</v>
      </c>
      <c r="AJ87" s="10">
        <v>116.38</v>
      </c>
      <c r="AK87" s="10">
        <v>232.75</v>
      </c>
      <c r="AL87" s="10">
        <v>81</v>
      </c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x14ac:dyDescent="0.25">
      <c r="A88" s="10" t="s">
        <v>392</v>
      </c>
      <c r="B88" s="10">
        <v>82</v>
      </c>
      <c r="C88" s="10" t="s">
        <v>1071</v>
      </c>
      <c r="D88" s="10" t="s">
        <v>1236</v>
      </c>
      <c r="F88" s="10">
        <v>2</v>
      </c>
      <c r="G88" s="10">
        <v>230.66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111.22</v>
      </c>
      <c r="AA88" s="10">
        <v>0</v>
      </c>
      <c r="AB88" s="10">
        <v>0</v>
      </c>
      <c r="AC88" s="10">
        <v>119.44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115.33</v>
      </c>
      <c r="AK88" s="10">
        <v>230.66</v>
      </c>
      <c r="AL88" s="10">
        <v>82</v>
      </c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x14ac:dyDescent="0.25">
      <c r="A89" s="10" t="s">
        <v>392</v>
      </c>
      <c r="B89" s="10">
        <v>83</v>
      </c>
      <c r="C89" s="10" t="s">
        <v>657</v>
      </c>
      <c r="D89" s="10" t="s">
        <v>689</v>
      </c>
      <c r="E89" s="10" t="s">
        <v>382</v>
      </c>
      <c r="F89" s="10">
        <v>2</v>
      </c>
      <c r="G89" s="10">
        <v>229.72</v>
      </c>
      <c r="H89" s="10">
        <v>100</v>
      </c>
      <c r="I89" s="10">
        <v>129.72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114.86</v>
      </c>
      <c r="AK89" s="10">
        <v>229.72</v>
      </c>
      <c r="AL89" s="10">
        <v>83</v>
      </c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x14ac:dyDescent="0.25">
      <c r="A90" s="10" t="s">
        <v>392</v>
      </c>
      <c r="B90" s="10">
        <v>84</v>
      </c>
      <c r="C90" s="10" t="s">
        <v>650</v>
      </c>
      <c r="D90" s="10" t="s">
        <v>476</v>
      </c>
      <c r="E90" s="10" t="s">
        <v>368</v>
      </c>
      <c r="F90" s="10">
        <v>2</v>
      </c>
      <c r="G90" s="10">
        <v>226.83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97.06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129.77000000000001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113.42</v>
      </c>
      <c r="AK90" s="10">
        <v>226.83</v>
      </c>
      <c r="AL90" s="10">
        <v>84</v>
      </c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x14ac:dyDescent="0.25">
      <c r="A91" s="10" t="s">
        <v>392</v>
      </c>
      <c r="B91" s="10">
        <v>85</v>
      </c>
      <c r="C91" s="10" t="s">
        <v>313</v>
      </c>
      <c r="D91" s="10" t="s">
        <v>314</v>
      </c>
      <c r="E91" s="10" t="s">
        <v>357</v>
      </c>
      <c r="F91" s="10">
        <v>2</v>
      </c>
      <c r="G91" s="10">
        <v>223.72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100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123.72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111.86</v>
      </c>
      <c r="AK91" s="10">
        <v>223.72</v>
      </c>
      <c r="AL91" s="10">
        <v>85</v>
      </c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x14ac:dyDescent="0.25">
      <c r="A92" s="10" t="s">
        <v>392</v>
      </c>
      <c r="B92" s="10">
        <v>86</v>
      </c>
      <c r="C92" s="10" t="s">
        <v>335</v>
      </c>
      <c r="D92" s="10" t="s">
        <v>985</v>
      </c>
      <c r="E92" s="10" t="s">
        <v>367</v>
      </c>
      <c r="F92" s="10">
        <v>2</v>
      </c>
      <c r="G92" s="10">
        <v>220.41</v>
      </c>
      <c r="H92" s="10">
        <v>112.44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107.97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110.21</v>
      </c>
      <c r="AK92" s="10">
        <v>220.41</v>
      </c>
      <c r="AL92" s="10">
        <v>86</v>
      </c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x14ac:dyDescent="0.25">
      <c r="A93" s="10" t="s">
        <v>392</v>
      </c>
      <c r="B93" s="10">
        <v>87</v>
      </c>
      <c r="C93" s="10" t="s">
        <v>578</v>
      </c>
      <c r="D93" s="10" t="s">
        <v>997</v>
      </c>
      <c r="E93" s="10" t="s">
        <v>579</v>
      </c>
      <c r="F93" s="10">
        <v>2</v>
      </c>
      <c r="G93" s="10">
        <v>219.63</v>
      </c>
      <c r="H93" s="10">
        <v>0</v>
      </c>
      <c r="I93" s="10">
        <v>0</v>
      </c>
      <c r="J93" s="10">
        <v>0</v>
      </c>
      <c r="K93" s="10">
        <v>0</v>
      </c>
      <c r="L93" s="10">
        <v>108.12</v>
      </c>
      <c r="M93" s="10">
        <v>0</v>
      </c>
      <c r="N93" s="10">
        <v>111.51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109.82</v>
      </c>
      <c r="AK93" s="10">
        <v>219.63</v>
      </c>
      <c r="AL93" s="10">
        <v>87</v>
      </c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x14ac:dyDescent="0.25">
      <c r="A94" s="10" t="s">
        <v>392</v>
      </c>
      <c r="B94" s="10">
        <v>88</v>
      </c>
      <c r="C94" s="10" t="s">
        <v>269</v>
      </c>
      <c r="D94" s="10" t="s">
        <v>446</v>
      </c>
      <c r="E94" s="10" t="s">
        <v>417</v>
      </c>
      <c r="F94" s="10">
        <v>2</v>
      </c>
      <c r="G94" s="10">
        <v>216.77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107.1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109.67</v>
      </c>
      <c r="AH94" s="10">
        <v>0</v>
      </c>
      <c r="AI94" s="10">
        <v>0</v>
      </c>
      <c r="AJ94" s="10">
        <v>108.39</v>
      </c>
      <c r="AK94" s="10">
        <v>216.77</v>
      </c>
      <c r="AL94" s="10">
        <v>88</v>
      </c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7" x14ac:dyDescent="0.25">
      <c r="A95" s="10" t="s">
        <v>392</v>
      </c>
      <c r="B95" s="10">
        <v>89</v>
      </c>
      <c r="C95" s="10" t="s">
        <v>543</v>
      </c>
      <c r="D95" s="10" t="s">
        <v>529</v>
      </c>
      <c r="F95" s="10">
        <v>2</v>
      </c>
      <c r="G95" s="10">
        <v>213.51</v>
      </c>
      <c r="H95" s="10">
        <v>0</v>
      </c>
      <c r="I95" s="10">
        <v>0</v>
      </c>
      <c r="J95" s="10">
        <v>0</v>
      </c>
      <c r="K95" s="10">
        <v>0</v>
      </c>
      <c r="L95" s="10">
        <v>94.44</v>
      </c>
      <c r="M95" s="10">
        <v>0</v>
      </c>
      <c r="N95" s="10">
        <v>0</v>
      </c>
      <c r="O95" s="10">
        <v>119.07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106.76</v>
      </c>
      <c r="AK95" s="10">
        <v>213.51</v>
      </c>
      <c r="AL95" s="10">
        <v>89</v>
      </c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1:127" x14ac:dyDescent="0.25">
      <c r="A96" s="10" t="s">
        <v>392</v>
      </c>
      <c r="B96" s="10">
        <v>90</v>
      </c>
      <c r="C96" s="10" t="s">
        <v>1259</v>
      </c>
      <c r="D96" s="10" t="s">
        <v>1260</v>
      </c>
      <c r="F96" s="10">
        <v>2</v>
      </c>
      <c r="G96" s="10">
        <v>200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100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100</v>
      </c>
      <c r="AH96" s="10">
        <v>0</v>
      </c>
      <c r="AI96" s="10">
        <v>0</v>
      </c>
      <c r="AJ96" s="10">
        <v>100</v>
      </c>
      <c r="AK96" s="10">
        <v>200</v>
      </c>
      <c r="AL96" s="10">
        <v>90</v>
      </c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1:127" x14ac:dyDescent="0.25">
      <c r="A97" s="10" t="s">
        <v>392</v>
      </c>
      <c r="B97" s="10">
        <v>91</v>
      </c>
      <c r="C97" s="10" t="s">
        <v>1262</v>
      </c>
      <c r="D97" s="10" t="s">
        <v>1263</v>
      </c>
      <c r="F97" s="10">
        <v>2</v>
      </c>
      <c r="G97" s="10">
        <v>200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100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100</v>
      </c>
      <c r="AH97" s="10">
        <v>0</v>
      </c>
      <c r="AI97" s="10">
        <v>0</v>
      </c>
      <c r="AJ97" s="10">
        <v>100</v>
      </c>
      <c r="AK97" s="10">
        <v>200</v>
      </c>
      <c r="AL97" s="10">
        <v>91</v>
      </c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x14ac:dyDescent="0.25">
      <c r="A98" s="10" t="s">
        <v>392</v>
      </c>
      <c r="B98" s="10">
        <v>92</v>
      </c>
      <c r="C98" s="10" t="s">
        <v>995</v>
      </c>
      <c r="D98" s="10" t="s">
        <v>996</v>
      </c>
      <c r="E98" s="10" t="s">
        <v>364</v>
      </c>
      <c r="F98" s="10">
        <v>2</v>
      </c>
      <c r="G98" s="10">
        <v>164.11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104.11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60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82.06</v>
      </c>
      <c r="AK98" s="10">
        <v>164.11</v>
      </c>
      <c r="AL98" s="10">
        <v>92</v>
      </c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x14ac:dyDescent="0.25">
      <c r="A99" s="10" t="s">
        <v>392</v>
      </c>
      <c r="B99" s="10">
        <v>93</v>
      </c>
      <c r="C99" s="10" t="s">
        <v>1055</v>
      </c>
      <c r="D99" s="10" t="s">
        <v>634</v>
      </c>
      <c r="E99" s="10" t="s">
        <v>367</v>
      </c>
      <c r="F99" s="10">
        <v>1</v>
      </c>
      <c r="G99" s="10">
        <v>148.69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148.69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148.69</v>
      </c>
      <c r="AK99" s="10">
        <v>148.69</v>
      </c>
      <c r="AL99" s="10">
        <v>93</v>
      </c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x14ac:dyDescent="0.25">
      <c r="A100" s="10" t="s">
        <v>392</v>
      </c>
      <c r="B100" s="10">
        <v>94</v>
      </c>
      <c r="C100" s="10" t="s">
        <v>978</v>
      </c>
      <c r="D100" s="10" t="s">
        <v>649</v>
      </c>
      <c r="E100" s="10" t="s">
        <v>367</v>
      </c>
      <c r="F100" s="10">
        <v>1</v>
      </c>
      <c r="G100" s="10">
        <v>143.38999999999999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143.38999999999999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143.38999999999999</v>
      </c>
      <c r="AK100" s="10">
        <v>143.38999999999999</v>
      </c>
      <c r="AL100" s="10">
        <v>94</v>
      </c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x14ac:dyDescent="0.25">
      <c r="A101" s="10" t="s">
        <v>392</v>
      </c>
      <c r="B101" s="10">
        <v>95</v>
      </c>
      <c r="C101" s="10" t="s">
        <v>966</v>
      </c>
      <c r="D101" s="10" t="s">
        <v>967</v>
      </c>
      <c r="E101" s="10" t="s">
        <v>373</v>
      </c>
      <c r="F101" s="10">
        <v>1</v>
      </c>
      <c r="G101" s="10">
        <v>138.97999999999999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138.97999999999999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138.97999999999999</v>
      </c>
      <c r="AK101" s="10">
        <v>138.97999999999999</v>
      </c>
      <c r="AL101" s="10">
        <v>95</v>
      </c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x14ac:dyDescent="0.25">
      <c r="A102" s="10" t="s">
        <v>392</v>
      </c>
      <c r="B102" s="10">
        <v>96</v>
      </c>
      <c r="C102" s="10" t="s">
        <v>701</v>
      </c>
      <c r="D102" s="10" t="s">
        <v>965</v>
      </c>
      <c r="E102" s="10" t="s">
        <v>382</v>
      </c>
      <c r="F102" s="10">
        <v>1</v>
      </c>
      <c r="G102" s="10">
        <v>138.87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138.87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138.87</v>
      </c>
      <c r="AK102" s="10">
        <v>138.87</v>
      </c>
      <c r="AL102" s="10">
        <v>96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x14ac:dyDescent="0.25">
      <c r="A103" s="10" t="s">
        <v>392</v>
      </c>
      <c r="B103" s="10">
        <v>97</v>
      </c>
      <c r="C103" s="10" t="s">
        <v>448</v>
      </c>
      <c r="D103" s="10" t="s">
        <v>220</v>
      </c>
      <c r="E103" s="10" t="s">
        <v>421</v>
      </c>
      <c r="F103" s="10">
        <v>1</v>
      </c>
      <c r="G103" s="10">
        <v>138.65</v>
      </c>
      <c r="H103" s="10">
        <v>138.65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138.65</v>
      </c>
      <c r="AK103" s="10">
        <v>138.65</v>
      </c>
      <c r="AL103" s="10">
        <v>97</v>
      </c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x14ac:dyDescent="0.25">
      <c r="A104" s="10" t="s">
        <v>392</v>
      </c>
      <c r="B104" s="10">
        <v>98</v>
      </c>
      <c r="C104" s="10" t="s">
        <v>1080</v>
      </c>
      <c r="D104" s="10" t="s">
        <v>1081</v>
      </c>
      <c r="E104" s="10" t="s">
        <v>363</v>
      </c>
      <c r="F104" s="10">
        <v>1</v>
      </c>
      <c r="G104" s="10">
        <v>136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136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136</v>
      </c>
      <c r="AK104" s="10">
        <v>136</v>
      </c>
      <c r="AL104" s="10">
        <v>98</v>
      </c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x14ac:dyDescent="0.25">
      <c r="A105" s="10" t="s">
        <v>392</v>
      </c>
      <c r="B105" s="10">
        <v>99</v>
      </c>
      <c r="C105" s="10" t="s">
        <v>1082</v>
      </c>
      <c r="D105" s="10" t="s">
        <v>40</v>
      </c>
      <c r="E105" s="10" t="s">
        <v>373</v>
      </c>
      <c r="F105" s="10">
        <v>1</v>
      </c>
      <c r="G105" s="10">
        <v>135.78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135.78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135.78</v>
      </c>
      <c r="AK105" s="10">
        <v>135.78</v>
      </c>
      <c r="AL105" s="10">
        <v>99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x14ac:dyDescent="0.25">
      <c r="A106" s="10" t="s">
        <v>392</v>
      </c>
      <c r="B106" s="10">
        <v>100</v>
      </c>
      <c r="C106" s="10" t="s">
        <v>20</v>
      </c>
      <c r="D106" s="10" t="s">
        <v>1067</v>
      </c>
      <c r="E106" s="10" t="s">
        <v>359</v>
      </c>
      <c r="F106" s="10">
        <v>1</v>
      </c>
      <c r="G106" s="10">
        <v>133.76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133.76</v>
      </c>
      <c r="AF106" s="10">
        <v>0</v>
      </c>
      <c r="AG106" s="10">
        <v>0</v>
      </c>
      <c r="AH106" s="10">
        <v>0</v>
      </c>
      <c r="AI106" s="10">
        <v>0</v>
      </c>
      <c r="AJ106" s="10">
        <v>133.76</v>
      </c>
      <c r="AK106" s="10">
        <v>133.76</v>
      </c>
      <c r="AL106" s="10">
        <v>100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x14ac:dyDescent="0.25">
      <c r="A107" s="10" t="s">
        <v>392</v>
      </c>
      <c r="B107" s="10">
        <v>101</v>
      </c>
      <c r="C107" s="10" t="s">
        <v>772</v>
      </c>
      <c r="D107" s="10" t="s">
        <v>119</v>
      </c>
      <c r="E107" s="10" t="s">
        <v>568</v>
      </c>
      <c r="F107" s="10">
        <v>1</v>
      </c>
      <c r="G107" s="10">
        <v>133.5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133.5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133.5</v>
      </c>
      <c r="AK107" s="10">
        <v>133.5</v>
      </c>
      <c r="AL107" s="10">
        <v>101</v>
      </c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x14ac:dyDescent="0.25">
      <c r="A108" s="10" t="s">
        <v>392</v>
      </c>
      <c r="B108" s="10">
        <v>102</v>
      </c>
      <c r="C108" s="10" t="s">
        <v>20</v>
      </c>
      <c r="D108" s="10" t="s">
        <v>525</v>
      </c>
      <c r="E108" s="10" t="s">
        <v>357</v>
      </c>
      <c r="F108" s="10">
        <v>1</v>
      </c>
      <c r="G108" s="10">
        <v>133.46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133.46</v>
      </c>
      <c r="AF108" s="10">
        <v>0</v>
      </c>
      <c r="AG108" s="10">
        <v>0</v>
      </c>
      <c r="AH108" s="10">
        <v>0</v>
      </c>
      <c r="AI108" s="10">
        <v>0</v>
      </c>
      <c r="AJ108" s="10">
        <v>133.46</v>
      </c>
      <c r="AK108" s="10">
        <v>133.46</v>
      </c>
      <c r="AL108" s="10">
        <v>102</v>
      </c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x14ac:dyDescent="0.25">
      <c r="A109" s="10" t="s">
        <v>392</v>
      </c>
      <c r="B109" s="10">
        <v>103</v>
      </c>
      <c r="C109" s="10" t="s">
        <v>524</v>
      </c>
      <c r="D109" s="10" t="s">
        <v>525</v>
      </c>
      <c r="F109" s="10">
        <v>1</v>
      </c>
      <c r="G109" s="10">
        <v>133.21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133.21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133.21</v>
      </c>
      <c r="AK109" s="10">
        <v>133.21</v>
      </c>
      <c r="AL109" s="10">
        <v>103</v>
      </c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x14ac:dyDescent="0.25">
      <c r="A110" s="10" t="s">
        <v>392</v>
      </c>
      <c r="B110" s="10">
        <v>104</v>
      </c>
      <c r="C110" s="10" t="s">
        <v>1090</v>
      </c>
      <c r="D110" s="10" t="s">
        <v>197</v>
      </c>
      <c r="E110" s="10" t="s">
        <v>1091</v>
      </c>
      <c r="F110" s="10">
        <v>1</v>
      </c>
      <c r="G110" s="10">
        <v>133.13999999999999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133.13999999999999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133.13999999999999</v>
      </c>
      <c r="AK110" s="10">
        <v>133.13999999999999</v>
      </c>
      <c r="AL110" s="10">
        <v>104</v>
      </c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x14ac:dyDescent="0.25">
      <c r="A111" s="10" t="s">
        <v>392</v>
      </c>
      <c r="B111" s="10">
        <v>105</v>
      </c>
      <c r="C111" s="10" t="s">
        <v>18</v>
      </c>
      <c r="D111" s="10" t="s">
        <v>227</v>
      </c>
      <c r="E111" s="10" t="s">
        <v>377</v>
      </c>
      <c r="F111" s="10">
        <v>1</v>
      </c>
      <c r="G111" s="10">
        <v>132.44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132.44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132.44</v>
      </c>
      <c r="AK111" s="10">
        <v>132.44</v>
      </c>
      <c r="AL111" s="10">
        <v>105</v>
      </c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x14ac:dyDescent="0.25">
      <c r="A112" s="10" t="s">
        <v>392</v>
      </c>
      <c r="B112" s="10">
        <v>106</v>
      </c>
      <c r="C112" s="10" t="s">
        <v>666</v>
      </c>
      <c r="D112" s="10" t="s">
        <v>536</v>
      </c>
      <c r="E112" s="10" t="s">
        <v>367</v>
      </c>
      <c r="F112" s="10">
        <v>1</v>
      </c>
      <c r="G112" s="10">
        <v>131.31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131.31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131.31</v>
      </c>
      <c r="AK112" s="10">
        <v>131.31</v>
      </c>
      <c r="AL112" s="10">
        <v>106</v>
      </c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x14ac:dyDescent="0.25">
      <c r="A113" s="10" t="s">
        <v>392</v>
      </c>
      <c r="B113" s="10">
        <v>107</v>
      </c>
      <c r="C113" s="10" t="s">
        <v>1109</v>
      </c>
      <c r="D113" s="10" t="s">
        <v>1110</v>
      </c>
      <c r="E113" s="10" t="s">
        <v>367</v>
      </c>
      <c r="F113" s="10">
        <v>1</v>
      </c>
      <c r="G113" s="10">
        <v>131.01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131.01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131.01</v>
      </c>
      <c r="AK113" s="10">
        <v>131.01</v>
      </c>
      <c r="AL113" s="10">
        <v>107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x14ac:dyDescent="0.25">
      <c r="A114" s="10" t="s">
        <v>392</v>
      </c>
      <c r="B114" s="10">
        <v>108</v>
      </c>
      <c r="C114" s="10" t="s">
        <v>1078</v>
      </c>
      <c r="D114" s="10" t="s">
        <v>1115</v>
      </c>
      <c r="E114" s="10" t="s">
        <v>367</v>
      </c>
      <c r="F114" s="10">
        <v>1</v>
      </c>
      <c r="G114" s="10">
        <v>130.28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130.28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130.28</v>
      </c>
      <c r="AK114" s="10">
        <v>130.28</v>
      </c>
      <c r="AL114" s="10">
        <v>108</v>
      </c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x14ac:dyDescent="0.25">
      <c r="A115" s="10" t="s">
        <v>392</v>
      </c>
      <c r="B115" s="10">
        <v>109</v>
      </c>
      <c r="C115" s="10" t="s">
        <v>1016</v>
      </c>
      <c r="D115" s="10" t="s">
        <v>1120</v>
      </c>
      <c r="E115" s="10" t="s">
        <v>417</v>
      </c>
      <c r="F115" s="10">
        <v>1</v>
      </c>
      <c r="G115" s="10">
        <v>130.1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130.1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130.1</v>
      </c>
      <c r="AK115" s="10">
        <v>130.1</v>
      </c>
      <c r="AL115" s="10">
        <v>109</v>
      </c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x14ac:dyDescent="0.25">
      <c r="A116" s="10" t="s">
        <v>392</v>
      </c>
      <c r="B116" s="10">
        <v>110</v>
      </c>
      <c r="C116" s="10" t="s">
        <v>701</v>
      </c>
      <c r="D116" s="10" t="s">
        <v>179</v>
      </c>
      <c r="E116" s="10" t="s">
        <v>367</v>
      </c>
      <c r="F116" s="10">
        <v>1</v>
      </c>
      <c r="G116" s="10">
        <v>129.74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129.74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129.74</v>
      </c>
      <c r="AK116" s="10">
        <v>129.74</v>
      </c>
      <c r="AL116" s="10">
        <v>110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x14ac:dyDescent="0.25">
      <c r="A117" s="10" t="s">
        <v>392</v>
      </c>
      <c r="B117" s="10">
        <v>111</v>
      </c>
      <c r="C117" s="10" t="s">
        <v>790</v>
      </c>
      <c r="D117" s="10" t="s">
        <v>238</v>
      </c>
      <c r="E117" s="10" t="s">
        <v>362</v>
      </c>
      <c r="F117" s="10">
        <v>1</v>
      </c>
      <c r="G117" s="10">
        <v>129.68</v>
      </c>
      <c r="H117" s="10">
        <v>0</v>
      </c>
      <c r="I117" s="10">
        <v>0</v>
      </c>
      <c r="J117" s="10">
        <v>129.68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129.68</v>
      </c>
      <c r="AK117" s="10">
        <v>129.68</v>
      </c>
      <c r="AL117" s="10">
        <v>111</v>
      </c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x14ac:dyDescent="0.25">
      <c r="A118" s="10" t="s">
        <v>392</v>
      </c>
      <c r="B118" s="10">
        <v>112</v>
      </c>
      <c r="C118" s="10" t="s">
        <v>512</v>
      </c>
      <c r="D118" s="10" t="s">
        <v>513</v>
      </c>
      <c r="E118" s="10" t="s">
        <v>357</v>
      </c>
      <c r="F118" s="10">
        <v>1</v>
      </c>
      <c r="G118" s="10">
        <v>129.66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129.66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129.66</v>
      </c>
      <c r="AK118" s="10">
        <v>129.66</v>
      </c>
      <c r="AL118" s="10">
        <v>112</v>
      </c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x14ac:dyDescent="0.25">
      <c r="A119" s="10" t="s">
        <v>392</v>
      </c>
      <c r="B119" s="10">
        <v>113</v>
      </c>
      <c r="C119" s="10" t="s">
        <v>652</v>
      </c>
      <c r="D119" s="10" t="s">
        <v>88</v>
      </c>
      <c r="E119" s="10" t="s">
        <v>363</v>
      </c>
      <c r="F119" s="10">
        <v>1</v>
      </c>
      <c r="G119" s="10">
        <v>129.41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129.41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129.41</v>
      </c>
      <c r="AK119" s="10">
        <v>129.41</v>
      </c>
      <c r="AL119" s="10">
        <v>113</v>
      </c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x14ac:dyDescent="0.25">
      <c r="A120" s="10" t="s">
        <v>392</v>
      </c>
      <c r="B120" s="10">
        <v>114</v>
      </c>
      <c r="C120" s="10" t="s">
        <v>156</v>
      </c>
      <c r="D120" s="10" t="s">
        <v>533</v>
      </c>
      <c r="E120" s="10" t="s">
        <v>357</v>
      </c>
      <c r="F120" s="10">
        <v>1</v>
      </c>
      <c r="G120" s="10">
        <v>129.29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129.29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129.29</v>
      </c>
      <c r="AK120" s="10">
        <v>129.29</v>
      </c>
      <c r="AL120" s="10">
        <v>114</v>
      </c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x14ac:dyDescent="0.25">
      <c r="A121" s="10" t="s">
        <v>392</v>
      </c>
      <c r="B121" s="10">
        <v>115</v>
      </c>
      <c r="C121" s="10" t="s">
        <v>793</v>
      </c>
      <c r="D121" s="10" t="s">
        <v>119</v>
      </c>
      <c r="E121" s="10" t="s">
        <v>746</v>
      </c>
      <c r="F121" s="10">
        <v>1</v>
      </c>
      <c r="G121" s="10">
        <v>129.25</v>
      </c>
      <c r="H121" s="10">
        <v>129.25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129.25</v>
      </c>
      <c r="AK121" s="10">
        <v>129.25</v>
      </c>
      <c r="AL121" s="10">
        <v>115</v>
      </c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x14ac:dyDescent="0.25">
      <c r="A122" s="10" t="s">
        <v>392</v>
      </c>
      <c r="B122" s="10">
        <v>116</v>
      </c>
      <c r="C122" s="10" t="s">
        <v>139</v>
      </c>
      <c r="D122" s="10" t="s">
        <v>140</v>
      </c>
      <c r="E122" s="10" t="s">
        <v>358</v>
      </c>
      <c r="F122" s="10">
        <v>1</v>
      </c>
      <c r="G122" s="10">
        <v>128.77000000000001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128.77000000000001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128.77000000000001</v>
      </c>
      <c r="AK122" s="10">
        <v>128.77000000000001</v>
      </c>
      <c r="AL122" s="10">
        <v>116</v>
      </c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x14ac:dyDescent="0.25">
      <c r="A123" s="10" t="s">
        <v>392</v>
      </c>
      <c r="B123" s="10">
        <v>117</v>
      </c>
      <c r="C123" s="10" t="s">
        <v>637</v>
      </c>
      <c r="D123" s="10" t="s">
        <v>638</v>
      </c>
      <c r="E123" s="10" t="s">
        <v>450</v>
      </c>
      <c r="F123" s="10">
        <v>1</v>
      </c>
      <c r="G123" s="10">
        <v>128.31</v>
      </c>
      <c r="H123" s="10">
        <v>0</v>
      </c>
      <c r="I123" s="10">
        <v>0</v>
      </c>
      <c r="J123" s="10">
        <v>0</v>
      </c>
      <c r="K123" s="10">
        <v>128.31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128.31</v>
      </c>
      <c r="AK123" s="10">
        <v>128.31</v>
      </c>
      <c r="AL123" s="10">
        <v>117</v>
      </c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x14ac:dyDescent="0.25">
      <c r="A124" s="10" t="s">
        <v>392</v>
      </c>
      <c r="B124" s="10">
        <v>118</v>
      </c>
      <c r="C124" s="10" t="s">
        <v>211</v>
      </c>
      <c r="D124" s="10" t="s">
        <v>693</v>
      </c>
      <c r="E124" s="10" t="s">
        <v>367</v>
      </c>
      <c r="F124" s="10">
        <v>1</v>
      </c>
      <c r="G124" s="10">
        <v>127.88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127.88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127.88</v>
      </c>
      <c r="AK124" s="10">
        <v>127.88</v>
      </c>
      <c r="AL124" s="10">
        <v>118</v>
      </c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x14ac:dyDescent="0.25">
      <c r="A125" s="10" t="s">
        <v>392</v>
      </c>
      <c r="B125" s="10">
        <v>119</v>
      </c>
      <c r="C125" s="10" t="s">
        <v>508</v>
      </c>
      <c r="D125" s="10" t="s">
        <v>1138</v>
      </c>
      <c r="E125" s="10" t="s">
        <v>360</v>
      </c>
      <c r="F125" s="10">
        <v>1</v>
      </c>
      <c r="G125" s="10">
        <v>127.85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127.85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127.85</v>
      </c>
      <c r="AK125" s="10">
        <v>127.85</v>
      </c>
      <c r="AL125" s="10">
        <v>119</v>
      </c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x14ac:dyDescent="0.25">
      <c r="A126" s="10" t="s">
        <v>392</v>
      </c>
      <c r="B126" s="10">
        <v>120</v>
      </c>
      <c r="C126" s="10" t="s">
        <v>1139</v>
      </c>
      <c r="D126" s="10" t="s">
        <v>1140</v>
      </c>
      <c r="E126" s="10" t="s">
        <v>367</v>
      </c>
      <c r="F126" s="10">
        <v>1</v>
      </c>
      <c r="G126" s="10">
        <v>127.72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127.72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127.72</v>
      </c>
      <c r="AK126" s="10">
        <v>127.72</v>
      </c>
      <c r="AL126" s="10">
        <v>120</v>
      </c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27" x14ac:dyDescent="0.25">
      <c r="A127" s="10" t="s">
        <v>392</v>
      </c>
      <c r="B127" s="10">
        <v>121</v>
      </c>
      <c r="C127" s="10" t="s">
        <v>669</v>
      </c>
      <c r="D127" s="10" t="s">
        <v>1141</v>
      </c>
      <c r="E127" s="10" t="s">
        <v>367</v>
      </c>
      <c r="F127" s="10">
        <v>1</v>
      </c>
      <c r="G127" s="10">
        <v>127.63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127.63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127.63</v>
      </c>
      <c r="AK127" s="10">
        <v>127.63</v>
      </c>
      <c r="AL127" s="10">
        <v>121</v>
      </c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1:127" x14ac:dyDescent="0.25">
      <c r="A128" s="10" t="s">
        <v>392</v>
      </c>
      <c r="B128" s="10">
        <v>122</v>
      </c>
      <c r="C128" s="10" t="s">
        <v>669</v>
      </c>
      <c r="D128" s="10" t="s">
        <v>1142</v>
      </c>
      <c r="E128" s="10" t="s">
        <v>376</v>
      </c>
      <c r="F128" s="10">
        <v>1</v>
      </c>
      <c r="G128" s="10">
        <v>127.63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127.63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127.63</v>
      </c>
      <c r="AK128" s="10">
        <v>127.63</v>
      </c>
      <c r="AL128" s="10">
        <v>122</v>
      </c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1:127" x14ac:dyDescent="0.25">
      <c r="A129" s="10" t="s">
        <v>392</v>
      </c>
      <c r="B129" s="10">
        <v>123</v>
      </c>
      <c r="C129" s="10" t="s">
        <v>534</v>
      </c>
      <c r="D129" s="10" t="s">
        <v>535</v>
      </c>
      <c r="E129" s="10" t="s">
        <v>367</v>
      </c>
      <c r="F129" s="10">
        <v>1</v>
      </c>
      <c r="G129" s="10">
        <v>127.06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127.06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127.06</v>
      </c>
      <c r="AK129" s="10">
        <v>127.06</v>
      </c>
      <c r="AL129" s="10">
        <v>123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1:127" x14ac:dyDescent="0.25">
      <c r="A130" s="10" t="s">
        <v>392</v>
      </c>
      <c r="B130" s="10">
        <v>124</v>
      </c>
      <c r="C130" s="10" t="s">
        <v>802</v>
      </c>
      <c r="D130" s="10" t="s">
        <v>296</v>
      </c>
      <c r="E130" s="10" t="s">
        <v>362</v>
      </c>
      <c r="F130" s="10">
        <v>1</v>
      </c>
      <c r="G130" s="10">
        <v>126.93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126.93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126.93</v>
      </c>
      <c r="AK130" s="10">
        <v>126.93</v>
      </c>
      <c r="AL130" s="10">
        <v>124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1:127" x14ac:dyDescent="0.25">
      <c r="A131" s="10" t="s">
        <v>392</v>
      </c>
      <c r="B131" s="10">
        <v>125</v>
      </c>
      <c r="C131" s="10" t="s">
        <v>804</v>
      </c>
      <c r="D131" s="10" t="s">
        <v>805</v>
      </c>
      <c r="E131" s="10" t="s">
        <v>717</v>
      </c>
      <c r="F131" s="10">
        <v>1</v>
      </c>
      <c r="G131" s="10">
        <v>126.32</v>
      </c>
      <c r="H131" s="10">
        <v>126.32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126.32</v>
      </c>
      <c r="AK131" s="10">
        <v>126.32</v>
      </c>
      <c r="AL131" s="10">
        <v>125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1:127" x14ac:dyDescent="0.25">
      <c r="A132" s="10" t="s">
        <v>392</v>
      </c>
      <c r="B132" s="10">
        <v>126</v>
      </c>
      <c r="C132" s="10" t="s">
        <v>652</v>
      </c>
      <c r="D132" s="10" t="s">
        <v>671</v>
      </c>
      <c r="E132" s="10" t="s">
        <v>1147</v>
      </c>
      <c r="F132" s="10">
        <v>1</v>
      </c>
      <c r="G132" s="10">
        <v>126.26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126.26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126.26</v>
      </c>
      <c r="AK132" s="10">
        <v>126.26</v>
      </c>
      <c r="AL132" s="10">
        <v>126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1:127" x14ac:dyDescent="0.25">
      <c r="A133" s="10" t="s">
        <v>392</v>
      </c>
      <c r="B133" s="10">
        <v>127</v>
      </c>
      <c r="C133" s="10" t="s">
        <v>806</v>
      </c>
      <c r="D133" s="10" t="s">
        <v>807</v>
      </c>
      <c r="F133" s="10">
        <v>1</v>
      </c>
      <c r="G133" s="10">
        <v>126.22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126.22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126.22</v>
      </c>
      <c r="AK133" s="10">
        <v>126.22</v>
      </c>
      <c r="AL133" s="10">
        <v>127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1:127" x14ac:dyDescent="0.25">
      <c r="A134" s="10" t="s">
        <v>392</v>
      </c>
      <c r="B134" s="10">
        <v>128</v>
      </c>
      <c r="C134" s="10" t="s">
        <v>1148</v>
      </c>
      <c r="D134" s="10" t="s">
        <v>456</v>
      </c>
      <c r="E134" s="10" t="s">
        <v>363</v>
      </c>
      <c r="F134" s="10">
        <v>1</v>
      </c>
      <c r="G134" s="10">
        <v>126.16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126.16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126.16</v>
      </c>
      <c r="AK134" s="10">
        <v>126.16</v>
      </c>
      <c r="AL134" s="10">
        <v>128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1:127" x14ac:dyDescent="0.25">
      <c r="A135" s="10" t="s">
        <v>392</v>
      </c>
      <c r="B135" s="10">
        <v>129</v>
      </c>
      <c r="C135" s="10" t="s">
        <v>812</v>
      </c>
      <c r="D135" s="10" t="s">
        <v>275</v>
      </c>
      <c r="E135" s="10" t="s">
        <v>813</v>
      </c>
      <c r="F135" s="10">
        <v>1</v>
      </c>
      <c r="G135" s="10">
        <v>125.31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125.31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125.31</v>
      </c>
      <c r="AK135" s="10">
        <v>125.31</v>
      </c>
      <c r="AL135" s="10">
        <v>129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1:127" x14ac:dyDescent="0.25">
      <c r="A136" s="10" t="s">
        <v>392</v>
      </c>
      <c r="B136" s="10">
        <v>130</v>
      </c>
      <c r="C136" s="10" t="s">
        <v>1150</v>
      </c>
      <c r="D136" s="10" t="s">
        <v>275</v>
      </c>
      <c r="E136" s="10" t="s">
        <v>363</v>
      </c>
      <c r="F136" s="10">
        <v>1</v>
      </c>
      <c r="G136" s="10">
        <v>125.29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125.29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125.29</v>
      </c>
      <c r="AK136" s="10">
        <v>125.29</v>
      </c>
      <c r="AL136" s="10">
        <v>130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1:127" x14ac:dyDescent="0.25">
      <c r="A137" s="10" t="s">
        <v>392</v>
      </c>
      <c r="B137" s="10">
        <v>131</v>
      </c>
      <c r="C137" s="10" t="s">
        <v>298</v>
      </c>
      <c r="D137" s="10" t="s">
        <v>299</v>
      </c>
      <c r="E137" s="10" t="s">
        <v>454</v>
      </c>
      <c r="F137" s="10">
        <v>1</v>
      </c>
      <c r="G137" s="10">
        <v>125.22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125.22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125.22</v>
      </c>
      <c r="AK137" s="10">
        <v>125.22</v>
      </c>
      <c r="AL137" s="10">
        <v>131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1:127" x14ac:dyDescent="0.25">
      <c r="A138" s="10" t="s">
        <v>392</v>
      </c>
      <c r="B138" s="10">
        <v>132</v>
      </c>
      <c r="C138" s="10" t="s">
        <v>708</v>
      </c>
      <c r="D138" s="10" t="s">
        <v>1293</v>
      </c>
      <c r="E138" s="10" t="s">
        <v>383</v>
      </c>
      <c r="F138" s="10">
        <v>1</v>
      </c>
      <c r="G138" s="10">
        <v>125.06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125.06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125.06</v>
      </c>
      <c r="AK138" s="10">
        <v>125.06</v>
      </c>
      <c r="AL138" s="10">
        <v>132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</row>
    <row r="139" spans="1:127" x14ac:dyDescent="0.25">
      <c r="A139" s="10" t="s">
        <v>392</v>
      </c>
      <c r="B139" s="10">
        <v>133</v>
      </c>
      <c r="C139" s="10" t="s">
        <v>1151</v>
      </c>
      <c r="D139" s="10" t="s">
        <v>556</v>
      </c>
      <c r="E139" s="10" t="s">
        <v>1153</v>
      </c>
      <c r="F139" s="10">
        <v>1</v>
      </c>
      <c r="G139" s="10">
        <v>125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125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125</v>
      </c>
      <c r="AK139" s="10">
        <v>125</v>
      </c>
      <c r="AL139" s="10">
        <v>133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</row>
    <row r="140" spans="1:127" x14ac:dyDescent="0.25">
      <c r="A140" s="10" t="s">
        <v>392</v>
      </c>
      <c r="B140" s="10">
        <v>134</v>
      </c>
      <c r="C140" s="10" t="s">
        <v>20</v>
      </c>
      <c r="D140" s="10" t="s">
        <v>1154</v>
      </c>
      <c r="E140" s="10" t="s">
        <v>357</v>
      </c>
      <c r="F140" s="10">
        <v>1</v>
      </c>
      <c r="G140" s="10">
        <v>124.77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124.77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124.77</v>
      </c>
      <c r="AK140" s="10">
        <v>124.77</v>
      </c>
      <c r="AL140" s="10">
        <v>134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</row>
    <row r="141" spans="1:127" x14ac:dyDescent="0.25">
      <c r="A141" s="10" t="s">
        <v>392</v>
      </c>
      <c r="B141" s="10">
        <v>135</v>
      </c>
      <c r="C141" s="10" t="s">
        <v>1083</v>
      </c>
      <c r="D141" s="10" t="s">
        <v>238</v>
      </c>
      <c r="E141" s="10" t="s">
        <v>367</v>
      </c>
      <c r="F141" s="10">
        <v>1</v>
      </c>
      <c r="G141" s="10">
        <v>124.2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124.2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124.2</v>
      </c>
      <c r="AK141" s="10">
        <v>124.2</v>
      </c>
      <c r="AL141" s="10">
        <v>135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</row>
    <row r="142" spans="1:127" x14ac:dyDescent="0.25">
      <c r="A142" s="10" t="s">
        <v>392</v>
      </c>
      <c r="B142" s="10">
        <v>136</v>
      </c>
      <c r="C142" s="10" t="s">
        <v>776</v>
      </c>
      <c r="D142" s="10" t="s">
        <v>529</v>
      </c>
      <c r="E142" s="10" t="s">
        <v>363</v>
      </c>
      <c r="F142" s="10">
        <v>1</v>
      </c>
      <c r="G142" s="10">
        <v>124.11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124.11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124.11</v>
      </c>
      <c r="AK142" s="10">
        <v>124.11</v>
      </c>
      <c r="AL142" s="10">
        <v>136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</row>
    <row r="143" spans="1:127" x14ac:dyDescent="0.25">
      <c r="A143" s="10" t="s">
        <v>392</v>
      </c>
      <c r="B143" s="10">
        <v>137</v>
      </c>
      <c r="C143" s="10" t="s">
        <v>1157</v>
      </c>
      <c r="D143" s="10" t="s">
        <v>1158</v>
      </c>
      <c r="E143" s="10" t="s">
        <v>417</v>
      </c>
      <c r="F143" s="10">
        <v>1</v>
      </c>
      <c r="G143" s="10">
        <v>123.89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123.89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123.89</v>
      </c>
      <c r="AK143" s="10">
        <v>123.89</v>
      </c>
      <c r="AL143" s="10">
        <v>137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1:127" x14ac:dyDescent="0.25">
      <c r="A144" s="10" t="s">
        <v>392</v>
      </c>
      <c r="B144" s="10">
        <v>138</v>
      </c>
      <c r="C144" s="10" t="s">
        <v>1171</v>
      </c>
      <c r="D144" s="10" t="s">
        <v>1172</v>
      </c>
      <c r="E144" s="10" t="s">
        <v>363</v>
      </c>
      <c r="F144" s="10">
        <v>1</v>
      </c>
      <c r="G144" s="10">
        <v>122.72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122.72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122.72</v>
      </c>
      <c r="AK144" s="10">
        <v>122.72</v>
      </c>
      <c r="AL144" s="10">
        <v>138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</row>
    <row r="145" spans="1:127" x14ac:dyDescent="0.25">
      <c r="A145" s="10" t="s">
        <v>392</v>
      </c>
      <c r="B145" s="10">
        <v>139</v>
      </c>
      <c r="C145" s="10" t="s">
        <v>757</v>
      </c>
      <c r="D145" s="10" t="s">
        <v>822</v>
      </c>
      <c r="E145" s="10" t="s">
        <v>823</v>
      </c>
      <c r="F145" s="10">
        <v>1</v>
      </c>
      <c r="G145" s="10">
        <v>122.56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122.56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122.56</v>
      </c>
      <c r="AK145" s="10">
        <v>122.56</v>
      </c>
      <c r="AL145" s="10">
        <v>139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</row>
    <row r="146" spans="1:127" x14ac:dyDescent="0.25">
      <c r="A146" s="10" t="s">
        <v>392</v>
      </c>
      <c r="B146" s="10">
        <v>140</v>
      </c>
      <c r="C146" s="10" t="s">
        <v>1174</v>
      </c>
      <c r="D146" s="10" t="s">
        <v>1175</v>
      </c>
      <c r="E146" s="10" t="s">
        <v>417</v>
      </c>
      <c r="F146" s="10">
        <v>1</v>
      </c>
      <c r="G146" s="10">
        <v>122.45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122.45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122.45</v>
      </c>
      <c r="AK146" s="10">
        <v>122.45</v>
      </c>
      <c r="AL146" s="10">
        <v>140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</row>
    <row r="147" spans="1:127" x14ac:dyDescent="0.25">
      <c r="A147" s="10" t="s">
        <v>392</v>
      </c>
      <c r="B147" s="10">
        <v>141</v>
      </c>
      <c r="C147" s="10" t="s">
        <v>684</v>
      </c>
      <c r="D147" s="10" t="s">
        <v>685</v>
      </c>
      <c r="E147" s="10" t="s">
        <v>686</v>
      </c>
      <c r="F147" s="10">
        <v>1</v>
      </c>
      <c r="G147" s="10">
        <v>122.15</v>
      </c>
      <c r="H147" s="10">
        <v>122.15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122.15</v>
      </c>
      <c r="AK147" s="10">
        <v>122.15</v>
      </c>
      <c r="AL147" s="10">
        <v>141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</row>
    <row r="148" spans="1:127" x14ac:dyDescent="0.25">
      <c r="A148" s="10" t="s">
        <v>392</v>
      </c>
      <c r="B148" s="10">
        <v>142</v>
      </c>
      <c r="C148" s="10" t="s">
        <v>301</v>
      </c>
      <c r="D148" s="10" t="s">
        <v>509</v>
      </c>
      <c r="E148" s="10" t="s">
        <v>660</v>
      </c>
      <c r="F148" s="10">
        <v>1</v>
      </c>
      <c r="G148" s="10">
        <v>122.11</v>
      </c>
      <c r="H148" s="10">
        <v>122.11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122.11</v>
      </c>
      <c r="AK148" s="10">
        <v>122.11</v>
      </c>
      <c r="AL148" s="10">
        <v>142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1:127" x14ac:dyDescent="0.25">
      <c r="A149" s="10" t="s">
        <v>392</v>
      </c>
      <c r="B149" s="10">
        <v>143</v>
      </c>
      <c r="C149" s="10" t="s">
        <v>648</v>
      </c>
      <c r="D149" s="10" t="s">
        <v>829</v>
      </c>
      <c r="E149" s="10" t="s">
        <v>376</v>
      </c>
      <c r="F149" s="10">
        <v>1</v>
      </c>
      <c r="G149" s="10">
        <v>121.72</v>
      </c>
      <c r="H149" s="10">
        <v>121.72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121.72</v>
      </c>
      <c r="AK149" s="10">
        <v>121.72</v>
      </c>
      <c r="AL149" s="10">
        <v>143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</row>
    <row r="150" spans="1:127" x14ac:dyDescent="0.25">
      <c r="A150" s="10" t="s">
        <v>392</v>
      </c>
      <c r="B150" s="10">
        <v>144</v>
      </c>
      <c r="C150" s="10" t="s">
        <v>833</v>
      </c>
      <c r="D150" s="10" t="s">
        <v>834</v>
      </c>
      <c r="E150" s="10" t="s">
        <v>417</v>
      </c>
      <c r="F150" s="10">
        <v>1</v>
      </c>
      <c r="G150" s="10">
        <v>120.7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120.7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120.7</v>
      </c>
      <c r="AK150" s="10">
        <v>120.7</v>
      </c>
      <c r="AL150" s="10">
        <v>144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</row>
    <row r="151" spans="1:127" x14ac:dyDescent="0.25">
      <c r="A151" s="10" t="s">
        <v>392</v>
      </c>
      <c r="B151" s="10">
        <v>145</v>
      </c>
      <c r="C151" s="10" t="s">
        <v>1181</v>
      </c>
      <c r="D151" s="10" t="s">
        <v>1182</v>
      </c>
      <c r="E151" s="10" t="s">
        <v>367</v>
      </c>
      <c r="F151" s="10">
        <v>1</v>
      </c>
      <c r="G151" s="10">
        <v>120.69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120.69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120.69</v>
      </c>
      <c r="AK151" s="10">
        <v>120.69</v>
      </c>
      <c r="AL151" s="10">
        <v>145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</row>
    <row r="152" spans="1:127" x14ac:dyDescent="0.25">
      <c r="A152" s="10" t="s">
        <v>392</v>
      </c>
      <c r="B152" s="10">
        <v>146</v>
      </c>
      <c r="C152" s="10" t="s">
        <v>876</v>
      </c>
      <c r="D152" s="10" t="s">
        <v>877</v>
      </c>
      <c r="F152" s="10">
        <v>1</v>
      </c>
      <c r="G152" s="10">
        <v>120.29</v>
      </c>
      <c r="H152" s="10">
        <v>120.29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120.29</v>
      </c>
      <c r="AK152" s="10">
        <v>120.29</v>
      </c>
      <c r="AL152" s="10">
        <v>146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</row>
    <row r="153" spans="1:127" x14ac:dyDescent="0.25">
      <c r="A153" s="10" t="s">
        <v>392</v>
      </c>
      <c r="B153" s="10">
        <v>147</v>
      </c>
      <c r="C153" s="10" t="s">
        <v>917</v>
      </c>
      <c r="D153" s="10" t="s">
        <v>1185</v>
      </c>
      <c r="E153" s="10" t="s">
        <v>367</v>
      </c>
      <c r="F153" s="10">
        <v>1</v>
      </c>
      <c r="G153" s="10">
        <v>120.17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120.17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120.17</v>
      </c>
      <c r="AK153" s="10">
        <v>120.17</v>
      </c>
      <c r="AL153" s="10">
        <v>147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</row>
    <row r="154" spans="1:127" x14ac:dyDescent="0.25">
      <c r="A154" s="10" t="s">
        <v>392</v>
      </c>
      <c r="B154" s="10">
        <v>148</v>
      </c>
      <c r="C154" s="10" t="s">
        <v>621</v>
      </c>
      <c r="D154" s="10" t="s">
        <v>560</v>
      </c>
      <c r="E154" s="10" t="s">
        <v>362</v>
      </c>
      <c r="F154" s="10">
        <v>1</v>
      </c>
      <c r="G154" s="10">
        <v>120.09</v>
      </c>
      <c r="H154" s="10">
        <v>0</v>
      </c>
      <c r="I154" s="10">
        <v>0</v>
      </c>
      <c r="J154" s="10">
        <v>120.09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120.09</v>
      </c>
      <c r="AK154" s="10">
        <v>120.09</v>
      </c>
      <c r="AL154" s="10">
        <v>148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1:127" x14ac:dyDescent="0.25">
      <c r="A155" s="10" t="s">
        <v>392</v>
      </c>
      <c r="B155" s="10">
        <v>149</v>
      </c>
      <c r="C155" s="10" t="s">
        <v>1187</v>
      </c>
      <c r="D155" s="10" t="s">
        <v>1188</v>
      </c>
      <c r="E155" s="10" t="s">
        <v>363</v>
      </c>
      <c r="F155" s="10">
        <v>1</v>
      </c>
      <c r="G155" s="10">
        <v>119.71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119.71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119.71</v>
      </c>
      <c r="AK155" s="10">
        <v>119.71</v>
      </c>
      <c r="AL155" s="10">
        <v>149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1:127" x14ac:dyDescent="0.25">
      <c r="A156" s="10" t="s">
        <v>392</v>
      </c>
      <c r="B156" s="10">
        <v>150</v>
      </c>
      <c r="C156" s="10" t="s">
        <v>460</v>
      </c>
      <c r="D156" s="10" t="s">
        <v>531</v>
      </c>
      <c r="E156" s="10" t="s">
        <v>362</v>
      </c>
      <c r="F156" s="10">
        <v>1</v>
      </c>
      <c r="G156" s="10">
        <v>119.65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119.65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119.65</v>
      </c>
      <c r="AK156" s="10">
        <v>119.65</v>
      </c>
      <c r="AL156" s="10">
        <v>150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1:127" x14ac:dyDescent="0.25">
      <c r="A157" s="10" t="s">
        <v>392</v>
      </c>
      <c r="B157" s="10">
        <v>151</v>
      </c>
      <c r="C157" s="10" t="s">
        <v>1289</v>
      </c>
      <c r="D157" s="10" t="s">
        <v>1299</v>
      </c>
      <c r="E157" s="10" t="s">
        <v>421</v>
      </c>
      <c r="F157" s="10">
        <v>1</v>
      </c>
      <c r="G157" s="10">
        <v>119.32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119.32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119.32</v>
      </c>
      <c r="AK157" s="10">
        <v>119.32</v>
      </c>
      <c r="AL157" s="10">
        <v>151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</row>
    <row r="158" spans="1:127" x14ac:dyDescent="0.25">
      <c r="A158" s="10" t="s">
        <v>392</v>
      </c>
      <c r="B158" s="10">
        <v>152</v>
      </c>
      <c r="C158" s="10" t="s">
        <v>812</v>
      </c>
      <c r="D158" s="10" t="s">
        <v>140</v>
      </c>
      <c r="E158" s="10" t="s">
        <v>358</v>
      </c>
      <c r="F158" s="10">
        <v>1</v>
      </c>
      <c r="G158" s="10">
        <v>119.31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119.31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119.31</v>
      </c>
      <c r="AK158" s="10">
        <v>119.31</v>
      </c>
      <c r="AL158" s="10">
        <v>152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</row>
    <row r="159" spans="1:127" x14ac:dyDescent="0.25">
      <c r="A159" s="10" t="s">
        <v>392</v>
      </c>
      <c r="B159" s="10">
        <v>153</v>
      </c>
      <c r="C159" s="10" t="s">
        <v>335</v>
      </c>
      <c r="D159" s="10" t="s">
        <v>569</v>
      </c>
      <c r="E159" s="10" t="s">
        <v>367</v>
      </c>
      <c r="F159" s="10">
        <v>1</v>
      </c>
      <c r="G159" s="10">
        <v>119.18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119.18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119.18</v>
      </c>
      <c r="AK159" s="10">
        <v>119.18</v>
      </c>
      <c r="AL159" s="10">
        <v>153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1:127" x14ac:dyDescent="0.25">
      <c r="A160" s="10" t="s">
        <v>392</v>
      </c>
      <c r="B160" s="10">
        <v>154</v>
      </c>
      <c r="C160" s="10" t="s">
        <v>1315</v>
      </c>
      <c r="D160" s="10" t="s">
        <v>1321</v>
      </c>
      <c r="E160" s="10" t="s">
        <v>383</v>
      </c>
      <c r="F160" s="10">
        <v>1</v>
      </c>
      <c r="G160" s="10">
        <v>118.96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118.96</v>
      </c>
      <c r="AH160" s="10">
        <v>0</v>
      </c>
      <c r="AI160" s="10">
        <v>0</v>
      </c>
      <c r="AJ160" s="10">
        <v>118.96</v>
      </c>
      <c r="AK160" s="10">
        <v>118.96</v>
      </c>
      <c r="AL160" s="10">
        <v>154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</row>
    <row r="161" spans="1:127" x14ac:dyDescent="0.25">
      <c r="A161" s="10" t="s">
        <v>392</v>
      </c>
      <c r="B161" s="10">
        <v>155</v>
      </c>
      <c r="C161" s="10" t="s">
        <v>156</v>
      </c>
      <c r="D161" s="10" t="s">
        <v>179</v>
      </c>
      <c r="E161" s="10" t="s">
        <v>357</v>
      </c>
      <c r="F161" s="10">
        <v>1</v>
      </c>
      <c r="G161" s="10">
        <v>118.54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118.54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118.54</v>
      </c>
      <c r="AK161" s="10">
        <v>118.54</v>
      </c>
      <c r="AL161" s="10">
        <v>155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</row>
    <row r="162" spans="1:127" x14ac:dyDescent="0.25">
      <c r="A162" s="10" t="s">
        <v>392</v>
      </c>
      <c r="B162" s="10">
        <v>156</v>
      </c>
      <c r="C162" s="10" t="s">
        <v>894</v>
      </c>
      <c r="D162" s="10" t="s">
        <v>895</v>
      </c>
      <c r="E162" s="10" t="s">
        <v>367</v>
      </c>
      <c r="F162" s="10">
        <v>1</v>
      </c>
      <c r="G162" s="10">
        <v>117.66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117.66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117.66</v>
      </c>
      <c r="AK162" s="10">
        <v>117.66</v>
      </c>
      <c r="AL162" s="10">
        <v>156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</row>
    <row r="163" spans="1:127" x14ac:dyDescent="0.25">
      <c r="A163" s="10" t="s">
        <v>392</v>
      </c>
      <c r="B163" s="10">
        <v>157</v>
      </c>
      <c r="C163" s="10" t="s">
        <v>340</v>
      </c>
      <c r="D163" s="10" t="s">
        <v>341</v>
      </c>
      <c r="E163" s="10" t="s">
        <v>357</v>
      </c>
      <c r="F163" s="10">
        <v>1</v>
      </c>
      <c r="G163" s="10">
        <v>117.65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117.65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117.65</v>
      </c>
      <c r="AK163" s="10">
        <v>117.65</v>
      </c>
      <c r="AL163" s="10">
        <v>157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</row>
    <row r="164" spans="1:127" x14ac:dyDescent="0.25">
      <c r="A164" s="10" t="s">
        <v>392</v>
      </c>
      <c r="B164" s="10">
        <v>158</v>
      </c>
      <c r="C164" s="10" t="s">
        <v>864</v>
      </c>
      <c r="D164" s="10" t="s">
        <v>264</v>
      </c>
      <c r="E164" s="10" t="s">
        <v>367</v>
      </c>
      <c r="F164" s="10">
        <v>1</v>
      </c>
      <c r="G164" s="10">
        <v>117.63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117.63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117.63</v>
      </c>
      <c r="AK164" s="10">
        <v>117.63</v>
      </c>
      <c r="AL164" s="10">
        <v>158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</row>
    <row r="165" spans="1:127" x14ac:dyDescent="0.25">
      <c r="A165" s="10" t="s">
        <v>392</v>
      </c>
      <c r="B165" s="10">
        <v>159</v>
      </c>
      <c r="C165" s="10" t="s">
        <v>1200</v>
      </c>
      <c r="D165" s="10" t="s">
        <v>1201</v>
      </c>
      <c r="E165" s="10" t="s">
        <v>363</v>
      </c>
      <c r="F165" s="10">
        <v>1</v>
      </c>
      <c r="G165" s="10">
        <v>117.25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117.25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117.25</v>
      </c>
      <c r="AK165" s="10">
        <v>117.25</v>
      </c>
      <c r="AL165" s="10">
        <v>159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</row>
    <row r="166" spans="1:127" x14ac:dyDescent="0.25">
      <c r="A166" s="10" t="s">
        <v>392</v>
      </c>
      <c r="B166" s="10">
        <v>160</v>
      </c>
      <c r="C166" s="10" t="s">
        <v>1200</v>
      </c>
      <c r="D166" s="10" t="s">
        <v>1301</v>
      </c>
      <c r="E166" s="10" t="s">
        <v>1302</v>
      </c>
      <c r="F166" s="10">
        <v>1</v>
      </c>
      <c r="G166" s="10">
        <v>117.25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117.25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117.25</v>
      </c>
      <c r="AK166" s="10">
        <v>117.25</v>
      </c>
      <c r="AL166" s="10">
        <v>160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</row>
    <row r="167" spans="1:127" x14ac:dyDescent="0.25">
      <c r="A167" s="10" t="s">
        <v>392</v>
      </c>
      <c r="B167" s="10">
        <v>161</v>
      </c>
      <c r="C167" s="10" t="s">
        <v>477</v>
      </c>
      <c r="D167" s="10" t="s">
        <v>868</v>
      </c>
      <c r="F167" s="10">
        <v>1</v>
      </c>
      <c r="G167" s="10">
        <v>117.18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117.18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117.18</v>
      </c>
      <c r="AK167" s="10">
        <v>117.18</v>
      </c>
      <c r="AL167" s="10">
        <v>161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</row>
    <row r="168" spans="1:127" x14ac:dyDescent="0.25">
      <c r="A168" s="10" t="s">
        <v>392</v>
      </c>
      <c r="B168" s="10">
        <v>162</v>
      </c>
      <c r="C168" s="10" t="s">
        <v>532</v>
      </c>
      <c r="D168" s="10" t="s">
        <v>1202</v>
      </c>
      <c r="E168" s="10" t="s">
        <v>364</v>
      </c>
      <c r="F168" s="10">
        <v>1</v>
      </c>
      <c r="G168" s="10">
        <v>117.12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117.12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117.12</v>
      </c>
      <c r="AK168" s="10">
        <v>117.12</v>
      </c>
      <c r="AL168" s="10">
        <v>162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</row>
    <row r="169" spans="1:127" x14ac:dyDescent="0.25">
      <c r="A169" s="10" t="s">
        <v>392</v>
      </c>
      <c r="B169" s="10">
        <v>163</v>
      </c>
      <c r="C169" s="10" t="s">
        <v>347</v>
      </c>
      <c r="D169" s="10" t="s">
        <v>197</v>
      </c>
      <c r="E169" s="10" t="s">
        <v>367</v>
      </c>
      <c r="F169" s="10">
        <v>1</v>
      </c>
      <c r="G169" s="10">
        <v>117.02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117.02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117.02</v>
      </c>
      <c r="AK169" s="10">
        <v>117.02</v>
      </c>
      <c r="AL169" s="10">
        <v>163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</row>
    <row r="170" spans="1:127" x14ac:dyDescent="0.25">
      <c r="A170" s="10" t="s">
        <v>392</v>
      </c>
      <c r="B170" s="10">
        <v>164</v>
      </c>
      <c r="C170" s="10" t="s">
        <v>160</v>
      </c>
      <c r="D170" s="10" t="s">
        <v>893</v>
      </c>
      <c r="E170" s="10" t="s">
        <v>360</v>
      </c>
      <c r="F170" s="10">
        <v>1</v>
      </c>
      <c r="G170" s="10">
        <v>116.74</v>
      </c>
      <c r="H170" s="10">
        <v>0</v>
      </c>
      <c r="I170" s="10">
        <v>0</v>
      </c>
      <c r="J170" s="10">
        <v>0</v>
      </c>
      <c r="K170" s="10">
        <v>116.74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116.74</v>
      </c>
      <c r="AK170" s="10">
        <v>116.74</v>
      </c>
      <c r="AL170" s="10">
        <v>164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</row>
    <row r="171" spans="1:127" x14ac:dyDescent="0.25">
      <c r="A171" s="10" t="s">
        <v>392</v>
      </c>
      <c r="B171" s="10">
        <v>165</v>
      </c>
      <c r="C171" s="10" t="s">
        <v>1209</v>
      </c>
      <c r="D171" s="10" t="s">
        <v>529</v>
      </c>
      <c r="E171" s="10" t="s">
        <v>1210</v>
      </c>
      <c r="F171" s="10">
        <v>1</v>
      </c>
      <c r="G171" s="10">
        <v>116.34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116.34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116.34</v>
      </c>
      <c r="AK171" s="10">
        <v>116.34</v>
      </c>
      <c r="AL171" s="10">
        <v>165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</row>
    <row r="172" spans="1:127" x14ac:dyDescent="0.25">
      <c r="A172" s="10" t="s">
        <v>392</v>
      </c>
      <c r="B172" s="10">
        <v>166</v>
      </c>
      <c r="C172" s="10" t="s">
        <v>908</v>
      </c>
      <c r="D172" s="10" t="s">
        <v>909</v>
      </c>
      <c r="F172" s="10">
        <v>1</v>
      </c>
      <c r="G172" s="10">
        <v>116.29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116.29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116.29</v>
      </c>
      <c r="AK172" s="10">
        <v>116.29</v>
      </c>
      <c r="AL172" s="10">
        <v>166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</row>
    <row r="173" spans="1:127" x14ac:dyDescent="0.25">
      <c r="A173" s="10" t="s">
        <v>392</v>
      </c>
      <c r="B173" s="10">
        <v>167</v>
      </c>
      <c r="C173" s="10" t="s">
        <v>1211</v>
      </c>
      <c r="D173" s="10" t="s">
        <v>1212</v>
      </c>
      <c r="F173" s="10">
        <v>1</v>
      </c>
      <c r="G173" s="10">
        <v>115.93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115.93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115.93</v>
      </c>
      <c r="AK173" s="10">
        <v>115.93</v>
      </c>
      <c r="AL173" s="10">
        <v>167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</row>
    <row r="174" spans="1:127" x14ac:dyDescent="0.25">
      <c r="A174" s="10" t="s">
        <v>392</v>
      </c>
      <c r="B174" s="10">
        <v>169</v>
      </c>
      <c r="C174" s="10" t="s">
        <v>1211</v>
      </c>
      <c r="D174" s="10" t="s">
        <v>1213</v>
      </c>
      <c r="F174" s="10">
        <v>1</v>
      </c>
      <c r="G174" s="10">
        <v>115.91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115.91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115.91</v>
      </c>
      <c r="AK174" s="10">
        <v>115.91</v>
      </c>
      <c r="AL174" s="10">
        <v>169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</row>
    <row r="175" spans="1:127" x14ac:dyDescent="0.25">
      <c r="A175" s="10" t="s">
        <v>392</v>
      </c>
      <c r="B175" s="10">
        <v>168</v>
      </c>
      <c r="C175" s="10" t="s">
        <v>630</v>
      </c>
      <c r="D175" s="10" t="s">
        <v>631</v>
      </c>
      <c r="E175" s="10" t="s">
        <v>359</v>
      </c>
      <c r="F175" s="10">
        <v>1</v>
      </c>
      <c r="G175" s="10">
        <v>115.91</v>
      </c>
      <c r="H175" s="10">
        <v>0</v>
      </c>
      <c r="I175" s="10">
        <v>0</v>
      </c>
      <c r="J175" s="10">
        <v>115.91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115.91</v>
      </c>
      <c r="AK175" s="10">
        <v>115.91</v>
      </c>
      <c r="AL175" s="10">
        <v>168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</row>
    <row r="176" spans="1:127" x14ac:dyDescent="0.25">
      <c r="A176" s="10" t="s">
        <v>392</v>
      </c>
      <c r="B176" s="10">
        <v>170</v>
      </c>
      <c r="C176" s="10" t="s">
        <v>1215</v>
      </c>
      <c r="D176" s="10" t="s">
        <v>1216</v>
      </c>
      <c r="E176" s="10" t="s">
        <v>363</v>
      </c>
      <c r="F176" s="10">
        <v>1</v>
      </c>
      <c r="G176" s="10">
        <v>115.8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115.8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115.8</v>
      </c>
      <c r="AK176" s="10">
        <v>115.8</v>
      </c>
      <c r="AL176" s="10">
        <v>170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</row>
    <row r="177" spans="1:127" x14ac:dyDescent="0.25">
      <c r="A177" s="10" t="s">
        <v>392</v>
      </c>
      <c r="B177" s="10">
        <v>171</v>
      </c>
      <c r="C177" s="10" t="s">
        <v>776</v>
      </c>
      <c r="D177" s="10" t="s">
        <v>476</v>
      </c>
      <c r="E177" s="10" t="s">
        <v>363</v>
      </c>
      <c r="F177" s="10">
        <v>1</v>
      </c>
      <c r="G177" s="10">
        <v>115.3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115.3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115.3</v>
      </c>
      <c r="AK177" s="10">
        <v>115.3</v>
      </c>
      <c r="AL177" s="10">
        <v>171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</row>
    <row r="178" spans="1:127" x14ac:dyDescent="0.25">
      <c r="A178" s="10" t="s">
        <v>392</v>
      </c>
      <c r="B178" s="10">
        <v>172</v>
      </c>
      <c r="C178" s="10" t="s">
        <v>1217</v>
      </c>
      <c r="D178" s="10" t="s">
        <v>1218</v>
      </c>
      <c r="E178" s="10" t="s">
        <v>386</v>
      </c>
      <c r="F178" s="10">
        <v>1</v>
      </c>
      <c r="G178" s="10">
        <v>115.29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115.29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115.29</v>
      </c>
      <c r="AK178" s="10">
        <v>115.29</v>
      </c>
      <c r="AL178" s="10">
        <v>172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</row>
    <row r="179" spans="1:127" x14ac:dyDescent="0.25">
      <c r="A179" s="10" t="s">
        <v>392</v>
      </c>
      <c r="B179" s="10">
        <v>173</v>
      </c>
      <c r="C179" s="10" t="s">
        <v>1219</v>
      </c>
      <c r="D179" s="10" t="s">
        <v>1220</v>
      </c>
      <c r="E179" s="10" t="s">
        <v>363</v>
      </c>
      <c r="F179" s="10">
        <v>1</v>
      </c>
      <c r="G179" s="10">
        <v>115.22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115.22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115.22</v>
      </c>
      <c r="AK179" s="10">
        <v>115.22</v>
      </c>
      <c r="AL179" s="10">
        <v>173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</row>
    <row r="180" spans="1:127" x14ac:dyDescent="0.25">
      <c r="A180" s="10" t="s">
        <v>392</v>
      </c>
      <c r="B180" s="10">
        <v>174</v>
      </c>
      <c r="C180" s="10" t="s">
        <v>713</v>
      </c>
      <c r="D180" s="10" t="s">
        <v>914</v>
      </c>
      <c r="E180" s="10" t="s">
        <v>915</v>
      </c>
      <c r="F180" s="10">
        <v>1</v>
      </c>
      <c r="G180" s="10">
        <v>114.67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114.67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114.67</v>
      </c>
      <c r="AK180" s="10">
        <v>114.67</v>
      </c>
      <c r="AL180" s="10">
        <v>174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</row>
    <row r="181" spans="1:127" x14ac:dyDescent="0.25">
      <c r="A181" s="10" t="s">
        <v>392</v>
      </c>
      <c r="B181" s="10">
        <v>175</v>
      </c>
      <c r="C181" s="10" t="s">
        <v>82</v>
      </c>
      <c r="D181" s="10" t="s">
        <v>709</v>
      </c>
      <c r="E181" s="10" t="s">
        <v>362</v>
      </c>
      <c r="F181" s="10">
        <v>1</v>
      </c>
      <c r="G181" s="10">
        <v>114.63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114.63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114.63</v>
      </c>
      <c r="AK181" s="10">
        <v>114.63</v>
      </c>
      <c r="AL181" s="10">
        <v>175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</row>
    <row r="182" spans="1:127" x14ac:dyDescent="0.25">
      <c r="A182" s="10" t="s">
        <v>392</v>
      </c>
      <c r="B182" s="10">
        <v>176</v>
      </c>
      <c r="C182" s="10" t="s">
        <v>121</v>
      </c>
      <c r="D182" s="10" t="s">
        <v>1221</v>
      </c>
      <c r="E182" s="10" t="s">
        <v>363</v>
      </c>
      <c r="F182" s="10">
        <v>1</v>
      </c>
      <c r="G182" s="10">
        <v>113.95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113.95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113.95</v>
      </c>
      <c r="AK182" s="10">
        <v>113.95</v>
      </c>
      <c r="AL182" s="10">
        <v>176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1:127" x14ac:dyDescent="0.25">
      <c r="A183" s="10" t="s">
        <v>392</v>
      </c>
      <c r="B183" s="10">
        <v>177</v>
      </c>
      <c r="C183" s="10" t="s">
        <v>912</v>
      </c>
      <c r="D183" s="10" t="s">
        <v>220</v>
      </c>
      <c r="E183" s="10" t="s">
        <v>361</v>
      </c>
      <c r="F183" s="10">
        <v>1</v>
      </c>
      <c r="G183" s="10">
        <v>113.82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113.82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113.82</v>
      </c>
      <c r="AK183" s="10">
        <v>113.82</v>
      </c>
      <c r="AL183" s="10">
        <v>177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</row>
    <row r="184" spans="1:127" x14ac:dyDescent="0.25">
      <c r="A184" s="10" t="s">
        <v>392</v>
      </c>
      <c r="B184" s="10">
        <v>178</v>
      </c>
      <c r="C184" s="10" t="s">
        <v>1159</v>
      </c>
      <c r="D184" s="10" t="s">
        <v>1222</v>
      </c>
      <c r="F184" s="10">
        <v>1</v>
      </c>
      <c r="G184" s="10">
        <v>113.69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113.69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113.69</v>
      </c>
      <c r="AK184" s="10">
        <v>113.69</v>
      </c>
      <c r="AL184" s="10">
        <v>178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</row>
    <row r="185" spans="1:127" x14ac:dyDescent="0.25">
      <c r="A185" s="10" t="s">
        <v>392</v>
      </c>
      <c r="B185" s="10">
        <v>179</v>
      </c>
      <c r="C185" s="10" t="s">
        <v>270</v>
      </c>
      <c r="D185" s="10" t="s">
        <v>907</v>
      </c>
      <c r="E185" s="10" t="s">
        <v>357</v>
      </c>
      <c r="F185" s="10">
        <v>1</v>
      </c>
      <c r="G185" s="10">
        <v>113.2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113.2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113.2</v>
      </c>
      <c r="AK185" s="10">
        <v>113.2</v>
      </c>
      <c r="AL185" s="10">
        <v>179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1:127" x14ac:dyDescent="0.25">
      <c r="A186" s="10" t="s">
        <v>392</v>
      </c>
      <c r="B186" s="10">
        <v>180</v>
      </c>
      <c r="C186" s="10" t="s">
        <v>584</v>
      </c>
      <c r="D186" s="10" t="s">
        <v>575</v>
      </c>
      <c r="E186" s="10" t="s">
        <v>357</v>
      </c>
      <c r="F186" s="10">
        <v>1</v>
      </c>
      <c r="G186" s="10">
        <v>112.87</v>
      </c>
      <c r="H186" s="10">
        <v>112.87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112.87</v>
      </c>
      <c r="AK186" s="10">
        <v>112.87</v>
      </c>
      <c r="AL186" s="10">
        <v>180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1:127" x14ac:dyDescent="0.25">
      <c r="A187" s="10" t="s">
        <v>392</v>
      </c>
      <c r="B187" s="10">
        <v>181</v>
      </c>
      <c r="C187" s="10" t="s">
        <v>1227</v>
      </c>
      <c r="D187" s="10" t="s">
        <v>1228</v>
      </c>
      <c r="E187" s="10" t="s">
        <v>1029</v>
      </c>
      <c r="F187" s="10">
        <v>1</v>
      </c>
      <c r="G187" s="10">
        <v>112.55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112.55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112.55</v>
      </c>
      <c r="AK187" s="10">
        <v>112.55</v>
      </c>
      <c r="AL187" s="10">
        <v>181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</row>
    <row r="188" spans="1:127" x14ac:dyDescent="0.25">
      <c r="A188" s="10" t="s">
        <v>392</v>
      </c>
      <c r="B188" s="10">
        <v>182</v>
      </c>
      <c r="C188" s="10" t="s">
        <v>1088</v>
      </c>
      <c r="D188" s="10" t="s">
        <v>1230</v>
      </c>
      <c r="E188" s="10" t="s">
        <v>568</v>
      </c>
      <c r="F188" s="10">
        <v>1</v>
      </c>
      <c r="G188" s="10">
        <v>112.12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112.12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112.12</v>
      </c>
      <c r="AK188" s="10">
        <v>112.12</v>
      </c>
      <c r="AL188" s="10">
        <v>182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</row>
    <row r="189" spans="1:127" x14ac:dyDescent="0.25">
      <c r="A189" s="10" t="s">
        <v>392</v>
      </c>
      <c r="B189" s="10">
        <v>183</v>
      </c>
      <c r="C189" s="10" t="s">
        <v>1234</v>
      </c>
      <c r="D189" s="10" t="s">
        <v>1235</v>
      </c>
      <c r="E189" s="10" t="s">
        <v>1233</v>
      </c>
      <c r="F189" s="10">
        <v>1</v>
      </c>
      <c r="G189" s="10">
        <v>111.95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111.95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111.95</v>
      </c>
      <c r="AK189" s="10">
        <v>111.95</v>
      </c>
      <c r="AL189" s="10">
        <v>183</v>
      </c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</row>
    <row r="190" spans="1:127" x14ac:dyDescent="0.25">
      <c r="A190" s="10" t="s">
        <v>392</v>
      </c>
      <c r="B190" s="10">
        <v>184</v>
      </c>
      <c r="C190" s="10" t="s">
        <v>1237</v>
      </c>
      <c r="D190" s="10" t="s">
        <v>1238</v>
      </c>
      <c r="E190" s="10" t="s">
        <v>367</v>
      </c>
      <c r="F190" s="10">
        <v>1</v>
      </c>
      <c r="G190" s="10">
        <v>111.19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111.19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111.19</v>
      </c>
      <c r="AK190" s="10">
        <v>111.19</v>
      </c>
      <c r="AL190" s="10">
        <v>184</v>
      </c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</row>
    <row r="191" spans="1:127" x14ac:dyDescent="0.25">
      <c r="A191" s="10" t="s">
        <v>392</v>
      </c>
      <c r="B191" s="10">
        <v>185</v>
      </c>
      <c r="C191" s="10" t="s">
        <v>1239</v>
      </c>
      <c r="D191" s="10" t="s">
        <v>1240</v>
      </c>
      <c r="E191" s="10" t="s">
        <v>362</v>
      </c>
      <c r="F191" s="10">
        <v>1</v>
      </c>
      <c r="G191" s="10">
        <v>110.78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110.78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110.78</v>
      </c>
      <c r="AK191" s="10">
        <v>110.78</v>
      </c>
      <c r="AL191" s="10">
        <v>185</v>
      </c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7" x14ac:dyDescent="0.25">
      <c r="A192" s="10" t="s">
        <v>392</v>
      </c>
      <c r="B192" s="10">
        <v>186</v>
      </c>
      <c r="C192" s="10" t="s">
        <v>1178</v>
      </c>
      <c r="D192" s="10" t="s">
        <v>1241</v>
      </c>
      <c r="E192" s="10" t="s">
        <v>374</v>
      </c>
      <c r="F192" s="10">
        <v>1</v>
      </c>
      <c r="G192" s="10">
        <v>110.02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110.02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110.02</v>
      </c>
      <c r="AK192" s="10">
        <v>110.02</v>
      </c>
      <c r="AL192" s="10">
        <v>186</v>
      </c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</row>
    <row r="193" spans="1:127" x14ac:dyDescent="0.25">
      <c r="A193" s="10" t="s">
        <v>392</v>
      </c>
      <c r="B193" s="10">
        <v>187</v>
      </c>
      <c r="C193" s="10" t="s">
        <v>1242</v>
      </c>
      <c r="D193" s="10" t="s">
        <v>1243</v>
      </c>
      <c r="F193" s="10">
        <v>1</v>
      </c>
      <c r="G193" s="10">
        <v>109.62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109.62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109.62</v>
      </c>
      <c r="AK193" s="10">
        <v>109.62</v>
      </c>
      <c r="AL193" s="10">
        <v>187</v>
      </c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</row>
    <row r="194" spans="1:127" x14ac:dyDescent="0.25">
      <c r="A194" s="10" t="s">
        <v>392</v>
      </c>
      <c r="B194" s="10">
        <v>188</v>
      </c>
      <c r="C194" s="10" t="s">
        <v>240</v>
      </c>
      <c r="D194" s="10" t="s">
        <v>697</v>
      </c>
      <c r="E194" s="10" t="s">
        <v>365</v>
      </c>
      <c r="F194" s="10">
        <v>1</v>
      </c>
      <c r="G194" s="10">
        <v>109.11</v>
      </c>
      <c r="H194" s="10">
        <v>0</v>
      </c>
      <c r="I194" s="10">
        <v>0</v>
      </c>
      <c r="J194" s="10">
        <v>0</v>
      </c>
      <c r="K194" s="10">
        <v>0</v>
      </c>
      <c r="L194" s="10">
        <v>109.11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109.11</v>
      </c>
      <c r="AK194" s="10">
        <v>109.11</v>
      </c>
      <c r="AL194" s="10">
        <v>188</v>
      </c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</row>
    <row r="195" spans="1:127" x14ac:dyDescent="0.25">
      <c r="A195" s="10" t="s">
        <v>392</v>
      </c>
      <c r="B195" s="10">
        <v>189</v>
      </c>
      <c r="C195" s="10" t="s">
        <v>530</v>
      </c>
      <c r="D195" s="10" t="s">
        <v>1246</v>
      </c>
      <c r="E195" s="10" t="s">
        <v>367</v>
      </c>
      <c r="F195" s="10">
        <v>1</v>
      </c>
      <c r="G195" s="10">
        <v>108.96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108.96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108.96</v>
      </c>
      <c r="AK195" s="10">
        <v>108.96</v>
      </c>
      <c r="AL195" s="10">
        <v>189</v>
      </c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</row>
    <row r="196" spans="1:127" x14ac:dyDescent="0.25">
      <c r="A196" s="10" t="s">
        <v>392</v>
      </c>
      <c r="B196" s="10">
        <v>190</v>
      </c>
      <c r="C196" s="10" t="s">
        <v>1014</v>
      </c>
      <c r="D196" s="10" t="s">
        <v>1247</v>
      </c>
      <c r="E196" s="10" t="s">
        <v>363</v>
      </c>
      <c r="F196" s="10">
        <v>1</v>
      </c>
      <c r="G196" s="10">
        <v>108.89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108.89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108.89</v>
      </c>
      <c r="AK196" s="10">
        <v>108.89</v>
      </c>
      <c r="AL196" s="10">
        <v>190</v>
      </c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</row>
    <row r="197" spans="1:127" x14ac:dyDescent="0.25">
      <c r="A197" s="10" t="s">
        <v>392</v>
      </c>
      <c r="B197" s="10">
        <v>191</v>
      </c>
      <c r="C197" s="10" t="s">
        <v>628</v>
      </c>
      <c r="D197" s="10" t="s">
        <v>265</v>
      </c>
      <c r="E197" s="10" t="s">
        <v>372</v>
      </c>
      <c r="F197" s="10">
        <v>1</v>
      </c>
      <c r="G197" s="10">
        <v>108.76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108.76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108.76</v>
      </c>
      <c r="AK197" s="10">
        <v>108.76</v>
      </c>
      <c r="AL197" s="10">
        <v>191</v>
      </c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</row>
    <row r="198" spans="1:127" x14ac:dyDescent="0.25">
      <c r="A198" s="10" t="s">
        <v>392</v>
      </c>
      <c r="B198" s="10">
        <v>192</v>
      </c>
      <c r="C198" s="10" t="s">
        <v>578</v>
      </c>
      <c r="D198" s="10" t="s">
        <v>702</v>
      </c>
      <c r="E198" s="10" t="s">
        <v>579</v>
      </c>
      <c r="F198" s="10">
        <v>1</v>
      </c>
      <c r="G198" s="10">
        <v>107.01</v>
      </c>
      <c r="H198" s="10">
        <v>0</v>
      </c>
      <c r="I198" s="10">
        <v>0</v>
      </c>
      <c r="J198" s="10">
        <v>0</v>
      </c>
      <c r="K198" s="10">
        <v>107.01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107.01</v>
      </c>
      <c r="AK198" s="10">
        <v>107.01</v>
      </c>
      <c r="AL198" s="10">
        <v>192</v>
      </c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</row>
    <row r="199" spans="1:127" x14ac:dyDescent="0.25">
      <c r="A199" s="10" t="s">
        <v>392</v>
      </c>
      <c r="B199" s="10">
        <v>193</v>
      </c>
      <c r="C199" s="10" t="s">
        <v>1324</v>
      </c>
      <c r="D199" s="10" t="s">
        <v>1325</v>
      </c>
      <c r="E199" s="10" t="s">
        <v>1323</v>
      </c>
      <c r="F199" s="10">
        <v>1</v>
      </c>
      <c r="G199" s="10">
        <v>106.26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106.26</v>
      </c>
      <c r="AH199" s="10">
        <v>0</v>
      </c>
      <c r="AI199" s="10">
        <v>0</v>
      </c>
      <c r="AJ199" s="10">
        <v>106.26</v>
      </c>
      <c r="AK199" s="10">
        <v>106.26</v>
      </c>
      <c r="AL199" s="10">
        <v>193</v>
      </c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</row>
    <row r="200" spans="1:127" x14ac:dyDescent="0.25">
      <c r="A200" s="10" t="s">
        <v>392</v>
      </c>
      <c r="B200" s="10">
        <v>195</v>
      </c>
      <c r="C200" s="10" t="s">
        <v>846</v>
      </c>
      <c r="D200" s="10" t="s">
        <v>226</v>
      </c>
      <c r="F200" s="10">
        <v>1</v>
      </c>
      <c r="G200" s="10">
        <v>105.22</v>
      </c>
      <c r="H200" s="10">
        <v>0</v>
      </c>
      <c r="I200" s="10">
        <v>0</v>
      </c>
      <c r="J200" s="10">
        <v>105.22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105.22</v>
      </c>
      <c r="AK200" s="10">
        <v>105.22</v>
      </c>
      <c r="AL200" s="10">
        <v>195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</row>
    <row r="201" spans="1:127" x14ac:dyDescent="0.25">
      <c r="A201" s="10" t="s">
        <v>392</v>
      </c>
      <c r="B201" s="10">
        <v>194</v>
      </c>
      <c r="C201" s="10" t="s">
        <v>846</v>
      </c>
      <c r="D201" s="10" t="s">
        <v>847</v>
      </c>
      <c r="E201" s="10" t="s">
        <v>357</v>
      </c>
      <c r="F201" s="10">
        <v>1</v>
      </c>
      <c r="G201" s="10">
        <v>105.22</v>
      </c>
      <c r="H201" s="10">
        <v>0</v>
      </c>
      <c r="I201" s="10">
        <v>0</v>
      </c>
      <c r="J201" s="10">
        <v>105.22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105.22</v>
      </c>
      <c r="AK201" s="10">
        <v>105.22</v>
      </c>
      <c r="AL201" s="10">
        <v>194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1:127" x14ac:dyDescent="0.25">
      <c r="A202" s="10" t="s">
        <v>392</v>
      </c>
      <c r="B202" s="10">
        <v>196</v>
      </c>
      <c r="C202" s="10" t="s">
        <v>1248</v>
      </c>
      <c r="D202" s="10" t="s">
        <v>1249</v>
      </c>
      <c r="F202" s="10">
        <v>1</v>
      </c>
      <c r="G202" s="10">
        <v>104.84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104.84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104.84</v>
      </c>
      <c r="AK202" s="10">
        <v>104.84</v>
      </c>
      <c r="AL202" s="10">
        <v>196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1:127" x14ac:dyDescent="0.25">
      <c r="A203" s="10" t="s">
        <v>392</v>
      </c>
      <c r="B203" s="10">
        <v>197</v>
      </c>
      <c r="C203" s="10" t="s">
        <v>1252</v>
      </c>
      <c r="D203" s="10" t="s">
        <v>1253</v>
      </c>
      <c r="F203" s="10">
        <v>1</v>
      </c>
      <c r="G203" s="10">
        <v>102.91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102.91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102.91</v>
      </c>
      <c r="AK203" s="10">
        <v>102.91</v>
      </c>
      <c r="AL203" s="10">
        <v>197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1:127" x14ac:dyDescent="0.25">
      <c r="A204" s="10" t="s">
        <v>392</v>
      </c>
      <c r="B204" s="10">
        <v>198</v>
      </c>
      <c r="C204" s="10" t="s">
        <v>1071</v>
      </c>
      <c r="D204" s="10" t="s">
        <v>537</v>
      </c>
      <c r="E204" s="10" t="s">
        <v>363</v>
      </c>
      <c r="F204" s="10">
        <v>1</v>
      </c>
      <c r="G204" s="10">
        <v>102.91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102.91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102.91</v>
      </c>
      <c r="AK204" s="10">
        <v>102.91</v>
      </c>
      <c r="AL204" s="10">
        <v>198</v>
      </c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27" x14ac:dyDescent="0.25">
      <c r="A205" s="10" t="s">
        <v>392</v>
      </c>
      <c r="B205" s="10">
        <v>199</v>
      </c>
      <c r="C205" s="10" t="s">
        <v>687</v>
      </c>
      <c r="D205" s="10" t="s">
        <v>866</v>
      </c>
      <c r="E205" s="10" t="s">
        <v>368</v>
      </c>
      <c r="F205" s="10">
        <v>1</v>
      </c>
      <c r="G205" s="10">
        <v>100.92</v>
      </c>
      <c r="H205" s="10">
        <v>0</v>
      </c>
      <c r="I205" s="10">
        <v>100.92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100.92</v>
      </c>
      <c r="AK205" s="10">
        <v>100.92</v>
      </c>
      <c r="AL205" s="10">
        <v>199</v>
      </c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27" x14ac:dyDescent="0.25">
      <c r="A206" s="10" t="s">
        <v>392</v>
      </c>
      <c r="B206" s="10">
        <v>200</v>
      </c>
      <c r="C206" s="10" t="s">
        <v>1254</v>
      </c>
      <c r="D206" s="10" t="s">
        <v>1255</v>
      </c>
      <c r="E206" s="10" t="s">
        <v>363</v>
      </c>
      <c r="F206" s="10">
        <v>1</v>
      </c>
      <c r="G206" s="10">
        <v>100.54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100.54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100.54</v>
      </c>
      <c r="AK206" s="10">
        <v>100.54</v>
      </c>
      <c r="AL206" s="10">
        <v>200</v>
      </c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1:127" x14ac:dyDescent="0.25">
      <c r="A207" s="10" t="s">
        <v>392</v>
      </c>
      <c r="B207" s="10">
        <v>201</v>
      </c>
      <c r="C207" s="10" t="s">
        <v>1189</v>
      </c>
      <c r="D207" s="10" t="s">
        <v>1256</v>
      </c>
      <c r="E207" s="10" t="s">
        <v>363</v>
      </c>
      <c r="F207" s="10">
        <v>1</v>
      </c>
      <c r="G207" s="10">
        <v>100.42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100.42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100.42</v>
      </c>
      <c r="AK207" s="10">
        <v>100.42</v>
      </c>
      <c r="AL207" s="10">
        <v>201</v>
      </c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1:127" x14ac:dyDescent="0.25">
      <c r="A208" s="10" t="s">
        <v>392</v>
      </c>
      <c r="B208" s="10">
        <v>205</v>
      </c>
      <c r="C208" s="10" t="s">
        <v>874</v>
      </c>
      <c r="D208" s="10" t="s">
        <v>140</v>
      </c>
      <c r="E208" s="10" t="s">
        <v>600</v>
      </c>
      <c r="F208" s="10">
        <v>1</v>
      </c>
      <c r="G208" s="10">
        <v>100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100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100</v>
      </c>
      <c r="AK208" s="10">
        <v>100</v>
      </c>
      <c r="AL208" s="10">
        <v>205</v>
      </c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1:127" x14ac:dyDescent="0.25">
      <c r="A209" s="10" t="s">
        <v>392</v>
      </c>
      <c r="B209" s="10">
        <v>204</v>
      </c>
      <c r="C209" s="10" t="s">
        <v>73</v>
      </c>
      <c r="D209" s="10" t="s">
        <v>868</v>
      </c>
      <c r="E209" s="10" t="s">
        <v>869</v>
      </c>
      <c r="F209" s="10">
        <v>1</v>
      </c>
      <c r="G209" s="10">
        <v>100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100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100</v>
      </c>
      <c r="AK209" s="10">
        <v>100</v>
      </c>
      <c r="AL209" s="10">
        <v>204</v>
      </c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1:127" x14ac:dyDescent="0.25">
      <c r="A210" s="10" t="s">
        <v>392</v>
      </c>
      <c r="B210" s="10">
        <v>202</v>
      </c>
      <c r="C210" s="10" t="s">
        <v>1330</v>
      </c>
      <c r="D210" s="10" t="s">
        <v>1331</v>
      </c>
      <c r="E210" s="10" t="s">
        <v>361</v>
      </c>
      <c r="F210" s="10">
        <v>1</v>
      </c>
      <c r="G210" s="10">
        <v>100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100</v>
      </c>
      <c r="AH210" s="10">
        <v>0</v>
      </c>
      <c r="AI210" s="10">
        <v>0</v>
      </c>
      <c r="AJ210" s="10">
        <v>100</v>
      </c>
      <c r="AK210" s="10">
        <v>100</v>
      </c>
      <c r="AL210" s="10">
        <v>202</v>
      </c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</row>
    <row r="211" spans="1:127" x14ac:dyDescent="0.25">
      <c r="A211" s="10" t="s">
        <v>392</v>
      </c>
      <c r="B211" s="10">
        <v>206</v>
      </c>
      <c r="C211" s="10" t="s">
        <v>105</v>
      </c>
      <c r="D211" s="10" t="s">
        <v>103</v>
      </c>
      <c r="E211" s="10" t="s">
        <v>367</v>
      </c>
      <c r="F211" s="10">
        <v>2</v>
      </c>
      <c r="G211" s="10">
        <v>100</v>
      </c>
      <c r="H211" s="10">
        <v>0</v>
      </c>
      <c r="I211" s="10">
        <v>0</v>
      </c>
      <c r="J211" s="10">
        <v>0</v>
      </c>
      <c r="K211" s="10">
        <v>0</v>
      </c>
      <c r="L211" s="10">
        <v>50</v>
      </c>
      <c r="M211" s="10">
        <v>0</v>
      </c>
      <c r="N211" s="10">
        <v>0</v>
      </c>
      <c r="O211" s="10">
        <v>50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50</v>
      </c>
      <c r="AK211" s="10">
        <v>100</v>
      </c>
      <c r="AL211" s="10">
        <v>206</v>
      </c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</row>
    <row r="212" spans="1:127" x14ac:dyDescent="0.25">
      <c r="A212" s="10" t="s">
        <v>392</v>
      </c>
      <c r="B212" s="10">
        <v>203</v>
      </c>
      <c r="C212" s="10" t="s">
        <v>848</v>
      </c>
      <c r="D212" s="10" t="s">
        <v>849</v>
      </c>
      <c r="E212" s="10" t="s">
        <v>706</v>
      </c>
      <c r="F212" s="10">
        <v>1</v>
      </c>
      <c r="G212" s="10">
        <v>100</v>
      </c>
      <c r="H212" s="10">
        <v>100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100</v>
      </c>
      <c r="AK212" s="10">
        <v>100</v>
      </c>
      <c r="AL212" s="10">
        <v>203</v>
      </c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</row>
    <row r="213" spans="1:127" x14ac:dyDescent="0.25">
      <c r="A213" s="10" t="s">
        <v>392</v>
      </c>
      <c r="B213" s="10">
        <v>207</v>
      </c>
      <c r="C213" s="10" t="s">
        <v>1264</v>
      </c>
      <c r="D213" s="10" t="s">
        <v>931</v>
      </c>
      <c r="E213" s="10" t="s">
        <v>363</v>
      </c>
      <c r="F213" s="10">
        <v>1</v>
      </c>
      <c r="G213" s="10">
        <v>93.75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93.75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93.75</v>
      </c>
      <c r="AK213" s="10">
        <v>93.75</v>
      </c>
      <c r="AL213" s="10">
        <v>207</v>
      </c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1:127" x14ac:dyDescent="0.25">
      <c r="A214" s="10" t="s">
        <v>392</v>
      </c>
      <c r="B214" s="10">
        <v>208</v>
      </c>
      <c r="C214" s="10" t="s">
        <v>1265</v>
      </c>
      <c r="D214" s="10" t="s">
        <v>1266</v>
      </c>
      <c r="E214" s="10" t="s">
        <v>368</v>
      </c>
      <c r="F214" s="10">
        <v>1</v>
      </c>
      <c r="G214" s="10">
        <v>88.89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88.89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88.89</v>
      </c>
      <c r="AK214" s="10">
        <v>88.89</v>
      </c>
      <c r="AL214" s="10">
        <v>208</v>
      </c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  <row r="215" spans="1:127" x14ac:dyDescent="0.25">
      <c r="A215" s="10" t="s">
        <v>392</v>
      </c>
      <c r="B215" s="10">
        <v>209</v>
      </c>
      <c r="C215" s="10" t="s">
        <v>309</v>
      </c>
      <c r="D215" s="10" t="s">
        <v>265</v>
      </c>
      <c r="E215" s="10" t="s">
        <v>369</v>
      </c>
      <c r="F215" s="10">
        <v>1</v>
      </c>
      <c r="G215" s="10">
        <v>85.71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85.71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85.71</v>
      </c>
      <c r="AK215" s="10">
        <v>85.71</v>
      </c>
      <c r="AL215" s="10">
        <v>209</v>
      </c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</row>
    <row r="216" spans="1:127" x14ac:dyDescent="0.25">
      <c r="A216" s="10" t="s">
        <v>392</v>
      </c>
      <c r="B216" s="10">
        <v>210</v>
      </c>
      <c r="C216" s="10" t="s">
        <v>888</v>
      </c>
      <c r="D216" s="10" t="s">
        <v>273</v>
      </c>
      <c r="E216" s="10" t="s">
        <v>357</v>
      </c>
      <c r="F216" s="10">
        <v>1</v>
      </c>
      <c r="G216" s="10">
        <v>80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80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80</v>
      </c>
      <c r="AK216" s="10">
        <v>80</v>
      </c>
      <c r="AL216" s="10">
        <v>210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</row>
    <row r="217" spans="1:127" x14ac:dyDescent="0.25">
      <c r="A217" s="10" t="s">
        <v>392</v>
      </c>
      <c r="B217" s="10">
        <v>212</v>
      </c>
      <c r="C217" s="10" t="s">
        <v>1268</v>
      </c>
      <c r="D217" s="10" t="s">
        <v>1269</v>
      </c>
      <c r="F217" s="10">
        <v>1</v>
      </c>
      <c r="G217" s="10">
        <v>75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75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75</v>
      </c>
      <c r="AK217" s="10">
        <v>75</v>
      </c>
      <c r="AL217" s="10">
        <v>212</v>
      </c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1:127" x14ac:dyDescent="0.25">
      <c r="A218" s="10" t="s">
        <v>392</v>
      </c>
      <c r="B218" s="10">
        <v>211</v>
      </c>
      <c r="C218" s="10" t="s">
        <v>1267</v>
      </c>
      <c r="D218" s="10" t="s">
        <v>509</v>
      </c>
      <c r="F218" s="10">
        <v>1</v>
      </c>
      <c r="G218" s="10">
        <v>75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75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75</v>
      </c>
      <c r="AK218" s="10">
        <v>75</v>
      </c>
      <c r="AL218" s="10">
        <v>211</v>
      </c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</row>
    <row r="219" spans="1:127" x14ac:dyDescent="0.25">
      <c r="A219" s="10" t="s">
        <v>392</v>
      </c>
      <c r="B219" s="10">
        <v>213</v>
      </c>
      <c r="C219" s="10" t="s">
        <v>301</v>
      </c>
      <c r="D219" s="10" t="s">
        <v>634</v>
      </c>
      <c r="E219" s="10" t="s">
        <v>362</v>
      </c>
      <c r="F219" s="10">
        <v>1</v>
      </c>
      <c r="G219" s="10">
        <v>70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70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70</v>
      </c>
      <c r="AK219" s="10">
        <v>70</v>
      </c>
      <c r="AL219" s="10">
        <v>213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</row>
    <row r="220" spans="1:127" x14ac:dyDescent="0.25">
      <c r="A220" s="10" t="s">
        <v>392</v>
      </c>
      <c r="B220" s="10">
        <v>214</v>
      </c>
      <c r="C220" s="10" t="s">
        <v>861</v>
      </c>
      <c r="D220" s="10" t="s">
        <v>509</v>
      </c>
      <c r="E220" s="10" t="s">
        <v>823</v>
      </c>
      <c r="F220" s="10">
        <v>1</v>
      </c>
      <c r="G220" s="10">
        <v>53.85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53.85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53.85</v>
      </c>
      <c r="AK220" s="10">
        <v>53.85</v>
      </c>
      <c r="AL220" s="10">
        <v>214</v>
      </c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</row>
    <row r="221" spans="1:127" x14ac:dyDescent="0.25">
      <c r="A221" s="10" t="s">
        <v>392</v>
      </c>
      <c r="B221" s="10">
        <v>217</v>
      </c>
      <c r="C221" s="10" t="s">
        <v>1272</v>
      </c>
      <c r="D221" s="10" t="s">
        <v>1273</v>
      </c>
      <c r="E221" s="10" t="s">
        <v>417</v>
      </c>
      <c r="F221" s="10">
        <v>1</v>
      </c>
      <c r="G221" s="10">
        <v>50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50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50</v>
      </c>
      <c r="AK221" s="10">
        <v>50</v>
      </c>
      <c r="AL221" s="10">
        <v>217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</row>
    <row r="222" spans="1:127" x14ac:dyDescent="0.25">
      <c r="A222" s="10" t="s">
        <v>392</v>
      </c>
      <c r="B222" s="10">
        <v>215</v>
      </c>
      <c r="C222" s="10" t="s">
        <v>879</v>
      </c>
      <c r="D222" s="10" t="s">
        <v>692</v>
      </c>
      <c r="F222" s="10">
        <v>1</v>
      </c>
      <c r="G222" s="10">
        <v>50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50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50</v>
      </c>
      <c r="AK222" s="10">
        <v>50</v>
      </c>
      <c r="AL222" s="10">
        <v>215</v>
      </c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</row>
    <row r="223" spans="1:127" x14ac:dyDescent="0.25">
      <c r="A223" s="10" t="s">
        <v>392</v>
      </c>
      <c r="B223" s="10">
        <v>218</v>
      </c>
      <c r="C223" s="10" t="s">
        <v>878</v>
      </c>
      <c r="D223" s="10" t="s">
        <v>629</v>
      </c>
      <c r="F223" s="10">
        <v>1</v>
      </c>
      <c r="G223" s="10">
        <v>50</v>
      </c>
      <c r="H223" s="10">
        <v>0</v>
      </c>
      <c r="I223" s="10">
        <v>0</v>
      </c>
      <c r="J223" s="10">
        <v>0</v>
      </c>
      <c r="K223" s="10">
        <v>0</v>
      </c>
      <c r="L223" s="10">
        <v>50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50</v>
      </c>
      <c r="AK223" s="10">
        <v>50</v>
      </c>
      <c r="AL223" s="10">
        <v>218</v>
      </c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</row>
    <row r="224" spans="1:127" x14ac:dyDescent="0.25">
      <c r="A224" s="10" t="s">
        <v>392</v>
      </c>
      <c r="B224" s="10">
        <v>216</v>
      </c>
      <c r="C224" s="10" t="s">
        <v>998</v>
      </c>
      <c r="D224" s="10" t="s">
        <v>999</v>
      </c>
      <c r="E224" s="10" t="s">
        <v>1000</v>
      </c>
      <c r="F224" s="10">
        <v>1</v>
      </c>
      <c r="G224" s="10">
        <v>50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50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50</v>
      </c>
      <c r="AK224" s="10">
        <v>50</v>
      </c>
      <c r="AL224" s="10">
        <v>216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</row>
    <row r="225" spans="1:127" x14ac:dyDescent="0.25">
      <c r="A225" s="10" t="s">
        <v>392</v>
      </c>
      <c r="B225" s="10">
        <v>220</v>
      </c>
      <c r="C225" s="10" t="s">
        <v>880</v>
      </c>
      <c r="D225" s="10" t="s">
        <v>627</v>
      </c>
      <c r="E225" s="10" t="s">
        <v>881</v>
      </c>
      <c r="F225" s="10">
        <v>1</v>
      </c>
      <c r="G225" s="10">
        <v>50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50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50</v>
      </c>
      <c r="AK225" s="10">
        <v>50</v>
      </c>
      <c r="AL225" s="10">
        <v>220</v>
      </c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</row>
    <row r="226" spans="1:127" x14ac:dyDescent="0.25">
      <c r="A226" s="10" t="s">
        <v>392</v>
      </c>
      <c r="B226" s="10">
        <v>219</v>
      </c>
      <c r="C226" s="10" t="s">
        <v>163</v>
      </c>
      <c r="D226" s="10" t="s">
        <v>529</v>
      </c>
      <c r="E226" s="10" t="s">
        <v>382</v>
      </c>
      <c r="F226" s="10">
        <v>1</v>
      </c>
      <c r="G226" s="10">
        <v>50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50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50</v>
      </c>
      <c r="AK226" s="10">
        <v>50</v>
      </c>
      <c r="AL226" s="10">
        <v>219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</row>
    <row r="227" spans="1:127" x14ac:dyDescent="0.25"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</row>
    <row r="228" spans="1:127" x14ac:dyDescent="0.25"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1:127" x14ac:dyDescent="0.25"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1:127" x14ac:dyDescent="0.25"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7" x14ac:dyDescent="0.25"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</row>
    <row r="232" spans="1:127" x14ac:dyDescent="0.25"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</row>
    <row r="233" spans="1:127" x14ac:dyDescent="0.25"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</row>
    <row r="234" spans="1:127" x14ac:dyDescent="0.25"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1:127" x14ac:dyDescent="0.25"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</row>
    <row r="236" spans="1:127" x14ac:dyDescent="0.25"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</row>
    <row r="237" spans="1:127" x14ac:dyDescent="0.25"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</row>
    <row r="238" spans="1:127" x14ac:dyDescent="0.25"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</row>
    <row r="239" spans="1:127" x14ac:dyDescent="0.25"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</row>
    <row r="240" spans="1:127" x14ac:dyDescent="0.25"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</row>
    <row r="241" spans="39:127" x14ac:dyDescent="0.25"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</row>
    <row r="242" spans="39:127" x14ac:dyDescent="0.25"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</row>
    <row r="243" spans="39:127" x14ac:dyDescent="0.25"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</row>
    <row r="244" spans="39:127" x14ac:dyDescent="0.25"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</row>
    <row r="245" spans="39:127" x14ac:dyDescent="0.25"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</row>
    <row r="246" spans="39:127" x14ac:dyDescent="0.25"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</row>
    <row r="247" spans="39:127" x14ac:dyDescent="0.25"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</row>
    <row r="248" spans="39:127" x14ac:dyDescent="0.25"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</row>
    <row r="249" spans="39:127" x14ac:dyDescent="0.25"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</row>
    <row r="250" spans="39:127" x14ac:dyDescent="0.25"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</row>
    <row r="251" spans="39:127" x14ac:dyDescent="0.25"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</row>
    <row r="252" spans="39:127" x14ac:dyDescent="0.25"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39:127" x14ac:dyDescent="0.25"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</row>
    <row r="254" spans="39:127" x14ac:dyDescent="0.25"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</row>
    <row r="255" spans="39:127" x14ac:dyDescent="0.25"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</row>
    <row r="256" spans="39:127" x14ac:dyDescent="0.25"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</row>
    <row r="257" spans="76:127" x14ac:dyDescent="0.25"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</row>
    <row r="258" spans="76:127" x14ac:dyDescent="0.25"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</row>
    <row r="259" spans="76:127" x14ac:dyDescent="0.25"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</row>
    <row r="260" spans="76:127" x14ac:dyDescent="0.25"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</row>
    <row r="261" spans="76:127" x14ac:dyDescent="0.25"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</row>
    <row r="262" spans="76:127" x14ac:dyDescent="0.25"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76:127" x14ac:dyDescent="0.25"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</row>
    <row r="264" spans="76:127" x14ac:dyDescent="0.25"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</row>
    <row r="265" spans="76:127" x14ac:dyDescent="0.25"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</row>
    <row r="266" spans="76:127" x14ac:dyDescent="0.25"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</row>
    <row r="267" spans="76:127" x14ac:dyDescent="0.25"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</row>
    <row r="268" spans="76:127" x14ac:dyDescent="0.25"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</row>
    <row r="269" spans="76:127" x14ac:dyDescent="0.25"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</row>
    <row r="270" spans="76:127" x14ac:dyDescent="0.25"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76:127" x14ac:dyDescent="0.25"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76:127" x14ac:dyDescent="0.25"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76:127" x14ac:dyDescent="0.25"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76:127" x14ac:dyDescent="0.25"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76:127" x14ac:dyDescent="0.25"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76:127" x14ac:dyDescent="0.25"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76:127" x14ac:dyDescent="0.25"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76:127" x14ac:dyDescent="0.25"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76:127" x14ac:dyDescent="0.25"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76:127" x14ac:dyDescent="0.25"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76:127" x14ac:dyDescent="0.25"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76:127" x14ac:dyDescent="0.25"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76:127" x14ac:dyDescent="0.25"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76:127" x14ac:dyDescent="0.25"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76:127" x14ac:dyDescent="0.25"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76:127" x14ac:dyDescent="0.25"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76:127" x14ac:dyDescent="0.25"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76:127" x14ac:dyDescent="0.25"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76:127" x14ac:dyDescent="0.25"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76:127" x14ac:dyDescent="0.25"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76:127" x14ac:dyDescent="0.25"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76:127" x14ac:dyDescent="0.25"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76:127" x14ac:dyDescent="0.25"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76:127" x14ac:dyDescent="0.25"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76:127" x14ac:dyDescent="0.25"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76:127" x14ac:dyDescent="0.25"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76:127" x14ac:dyDescent="0.25"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76:127" x14ac:dyDescent="0.25"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76:127" x14ac:dyDescent="0.25"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76:127" x14ac:dyDescent="0.25"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76:127" x14ac:dyDescent="0.25"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76:127" x14ac:dyDescent="0.25"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</row>
    <row r="303" spans="76:127" x14ac:dyDescent="0.25"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76:127" x14ac:dyDescent="0.25"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76:127" x14ac:dyDescent="0.25"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76:127" x14ac:dyDescent="0.25"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76:127" x14ac:dyDescent="0.25"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76:127" x14ac:dyDescent="0.25"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76:127" x14ac:dyDescent="0.25"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76:127" x14ac:dyDescent="0.25"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76:127" x14ac:dyDescent="0.25"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76:127" x14ac:dyDescent="0.25"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76:127" x14ac:dyDescent="0.25"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76:127" x14ac:dyDescent="0.25"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76:127" x14ac:dyDescent="0.25"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76:127" x14ac:dyDescent="0.25"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76:127" x14ac:dyDescent="0.25"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76:127" x14ac:dyDescent="0.25"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76:127" x14ac:dyDescent="0.25"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76:127" x14ac:dyDescent="0.25"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76:127" x14ac:dyDescent="0.25"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76:127" x14ac:dyDescent="0.25"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76:127" x14ac:dyDescent="0.25"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76:127" x14ac:dyDescent="0.25"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76:127" x14ac:dyDescent="0.25"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76:127" x14ac:dyDescent="0.25"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76:127" x14ac:dyDescent="0.25"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76:127" x14ac:dyDescent="0.25"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76:127" x14ac:dyDescent="0.25"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76:127" x14ac:dyDescent="0.25"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76:127" x14ac:dyDescent="0.25"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76:127" x14ac:dyDescent="0.25"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76:127" x14ac:dyDescent="0.25"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76:127" x14ac:dyDescent="0.25"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76:127" x14ac:dyDescent="0.25"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76:127" x14ac:dyDescent="0.25"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76:127" x14ac:dyDescent="0.25"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76:127" x14ac:dyDescent="0.25"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76:127" x14ac:dyDescent="0.25"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76:127" x14ac:dyDescent="0.25"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76:127" x14ac:dyDescent="0.25"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76:127" x14ac:dyDescent="0.25"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76:127" x14ac:dyDescent="0.25"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76:127" x14ac:dyDescent="0.25"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76:127" x14ac:dyDescent="0.25"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76:127" x14ac:dyDescent="0.25"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76:127" x14ac:dyDescent="0.25"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76:127" x14ac:dyDescent="0.25"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76:127" x14ac:dyDescent="0.25"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76:127" x14ac:dyDescent="0.25"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76:127" x14ac:dyDescent="0.25"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76:127" x14ac:dyDescent="0.25"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76:127" x14ac:dyDescent="0.25"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76:127" x14ac:dyDescent="0.25"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76:127" x14ac:dyDescent="0.25"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76:127" x14ac:dyDescent="0.25"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76:127" x14ac:dyDescent="0.25"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76:127" x14ac:dyDescent="0.25"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76:127" x14ac:dyDescent="0.25"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76:127" x14ac:dyDescent="0.25"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</row>
    <row r="361" spans="76:127" x14ac:dyDescent="0.25"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76:127" x14ac:dyDescent="0.25"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76:127" x14ac:dyDescent="0.25"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76:127" x14ac:dyDescent="0.25"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76:127" x14ac:dyDescent="0.25"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76:127" x14ac:dyDescent="0.25"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76:127" x14ac:dyDescent="0.25"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76:127" x14ac:dyDescent="0.25"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76:127" x14ac:dyDescent="0.25"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76:127" x14ac:dyDescent="0.25"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76:127" x14ac:dyDescent="0.25"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76:127" x14ac:dyDescent="0.25"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</row>
    <row r="373" spans="76:127" x14ac:dyDescent="0.25"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76:127" x14ac:dyDescent="0.25"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76:127" x14ac:dyDescent="0.25"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76:127" x14ac:dyDescent="0.25"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76:127" x14ac:dyDescent="0.25"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  <row r="378" spans="76:127" x14ac:dyDescent="0.25"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</row>
    <row r="379" spans="76:127" x14ac:dyDescent="0.25"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</row>
    <row r="380" spans="76:127" x14ac:dyDescent="0.25"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</row>
    <row r="381" spans="76:127" x14ac:dyDescent="0.25"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</row>
    <row r="382" spans="76:127" x14ac:dyDescent="0.25"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</row>
    <row r="383" spans="76:127" x14ac:dyDescent="0.25"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</row>
    <row r="384" spans="76:127" x14ac:dyDescent="0.25"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</row>
    <row r="385" spans="76:127" x14ac:dyDescent="0.25"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</row>
    <row r="386" spans="76:127" x14ac:dyDescent="0.25"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</row>
    <row r="387" spans="76:127" x14ac:dyDescent="0.25"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</row>
    <row r="388" spans="76:127" x14ac:dyDescent="0.25"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</row>
    <row r="389" spans="76:127" x14ac:dyDescent="0.25"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</row>
    <row r="390" spans="76:127" x14ac:dyDescent="0.25"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</row>
    <row r="391" spans="76:127" x14ac:dyDescent="0.25"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</row>
    <row r="392" spans="76:127" x14ac:dyDescent="0.25"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</row>
    <row r="393" spans="76:127" x14ac:dyDescent="0.25"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</row>
    <row r="394" spans="76:127" x14ac:dyDescent="0.25"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</row>
    <row r="395" spans="76:127" x14ac:dyDescent="0.25"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</row>
    <row r="396" spans="76:127" x14ac:dyDescent="0.25"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</row>
    <row r="397" spans="76:127" x14ac:dyDescent="0.25"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76:127" x14ac:dyDescent="0.25"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</row>
    <row r="399" spans="76:127" x14ac:dyDescent="0.25"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</row>
    <row r="400" spans="76:127" x14ac:dyDescent="0.25"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</row>
    <row r="401" spans="76:127" x14ac:dyDescent="0.25"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</row>
    <row r="402" spans="76:127" x14ac:dyDescent="0.25"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</row>
    <row r="403" spans="76:127" x14ac:dyDescent="0.25"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</row>
    <row r="404" spans="76:127" x14ac:dyDescent="0.25"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</row>
    <row r="405" spans="76:127" x14ac:dyDescent="0.25"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</row>
    <row r="406" spans="76:127" x14ac:dyDescent="0.25"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</row>
    <row r="407" spans="76:127" x14ac:dyDescent="0.25"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</row>
    <row r="408" spans="76:127" x14ac:dyDescent="0.25"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</row>
    <row r="409" spans="76:127" x14ac:dyDescent="0.25"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</row>
    <row r="410" spans="76:127" x14ac:dyDescent="0.25"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</row>
    <row r="411" spans="76:127" x14ac:dyDescent="0.25"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</row>
    <row r="412" spans="76:127" x14ac:dyDescent="0.25"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</row>
    <row r="413" spans="76:127" x14ac:dyDescent="0.25"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</row>
    <row r="414" spans="76:127" x14ac:dyDescent="0.25"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</row>
    <row r="415" spans="76:127" x14ac:dyDescent="0.25"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</row>
    <row r="416" spans="76:127" x14ac:dyDescent="0.25"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76:127" x14ac:dyDescent="0.25"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</row>
    <row r="418" spans="76:127" x14ac:dyDescent="0.25"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</row>
    <row r="419" spans="76:127" x14ac:dyDescent="0.25"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</row>
    <row r="420" spans="76:127" x14ac:dyDescent="0.25"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</row>
    <row r="421" spans="76:127" x14ac:dyDescent="0.25"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</row>
    <row r="422" spans="76:127" x14ac:dyDescent="0.25"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</row>
    <row r="423" spans="76:127" x14ac:dyDescent="0.25"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</row>
    <row r="424" spans="76:127" x14ac:dyDescent="0.25"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</row>
    <row r="425" spans="76:127" x14ac:dyDescent="0.25"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</row>
    <row r="426" spans="76:127" x14ac:dyDescent="0.25"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</row>
    <row r="427" spans="76:127" x14ac:dyDescent="0.25"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</row>
    <row r="428" spans="76:127" x14ac:dyDescent="0.25"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</row>
    <row r="429" spans="76:127" x14ac:dyDescent="0.25"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</row>
    <row r="430" spans="76:127" x14ac:dyDescent="0.25"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</row>
    <row r="431" spans="76:127" x14ac:dyDescent="0.25"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</row>
    <row r="432" spans="76:127" x14ac:dyDescent="0.25"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76:127" x14ac:dyDescent="0.25"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</row>
    <row r="434" spans="76:127" x14ac:dyDescent="0.25"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</row>
    <row r="435" spans="76:127" x14ac:dyDescent="0.25"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</row>
    <row r="436" spans="76:127" x14ac:dyDescent="0.25"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</row>
    <row r="437" spans="76:127" x14ac:dyDescent="0.25"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</row>
    <row r="438" spans="76:127" x14ac:dyDescent="0.25"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</row>
    <row r="439" spans="76:127" x14ac:dyDescent="0.25"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</row>
    <row r="440" spans="76:127" x14ac:dyDescent="0.25"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</row>
    <row r="441" spans="76:127" x14ac:dyDescent="0.25"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</row>
    <row r="442" spans="76:127" x14ac:dyDescent="0.25"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</row>
    <row r="443" spans="76:127" x14ac:dyDescent="0.25"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</row>
    <row r="444" spans="76:127" x14ac:dyDescent="0.25"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</row>
    <row r="445" spans="76:127" x14ac:dyDescent="0.25"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</row>
    <row r="446" spans="76:127" x14ac:dyDescent="0.25"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</row>
    <row r="447" spans="76:127" x14ac:dyDescent="0.25"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</row>
    <row r="448" spans="76:127" x14ac:dyDescent="0.25"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</row>
    <row r="449" spans="76:127" x14ac:dyDescent="0.25"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</row>
    <row r="450" spans="76:127" x14ac:dyDescent="0.25"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</row>
    <row r="451" spans="76:127" x14ac:dyDescent="0.25"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</row>
    <row r="452" spans="76:127" x14ac:dyDescent="0.25"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</row>
    <row r="453" spans="76:127" x14ac:dyDescent="0.25"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</row>
    <row r="454" spans="76:127" x14ac:dyDescent="0.25"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</row>
    <row r="455" spans="76:127" x14ac:dyDescent="0.25"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</row>
    <row r="456" spans="76:127" x14ac:dyDescent="0.25"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</row>
    <row r="457" spans="76:127" x14ac:dyDescent="0.25"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</row>
    <row r="458" spans="76:127" x14ac:dyDescent="0.25"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</row>
    <row r="459" spans="76:127" x14ac:dyDescent="0.25"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</row>
    <row r="460" spans="76:127" x14ac:dyDescent="0.25"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</row>
    <row r="461" spans="76:127" x14ac:dyDescent="0.25"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</row>
    <row r="462" spans="76:127" x14ac:dyDescent="0.25"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</row>
    <row r="463" spans="76:127" x14ac:dyDescent="0.25"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</row>
    <row r="464" spans="76:127" x14ac:dyDescent="0.25"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</row>
    <row r="465" spans="76:127" x14ac:dyDescent="0.25"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</row>
    <row r="466" spans="76:127" x14ac:dyDescent="0.25"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</row>
    <row r="467" spans="76:127" x14ac:dyDescent="0.25"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</row>
    <row r="468" spans="76:127" x14ac:dyDescent="0.25"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</row>
    <row r="469" spans="76:127" x14ac:dyDescent="0.25"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</row>
    <row r="470" spans="76:127" x14ac:dyDescent="0.25"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</row>
    <row r="471" spans="76:127" x14ac:dyDescent="0.25"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</row>
    <row r="472" spans="76:127" x14ac:dyDescent="0.25"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</row>
    <row r="473" spans="76:127" x14ac:dyDescent="0.25"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</row>
    <row r="474" spans="76:127" x14ac:dyDescent="0.25"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</row>
    <row r="475" spans="76:127" x14ac:dyDescent="0.25"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</row>
    <row r="476" spans="76:127" x14ac:dyDescent="0.25"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</row>
    <row r="477" spans="76:127" x14ac:dyDescent="0.25"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</row>
    <row r="478" spans="76:127" x14ac:dyDescent="0.25"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</row>
    <row r="479" spans="76:127" x14ac:dyDescent="0.25"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</row>
    <row r="480" spans="76:127" x14ac:dyDescent="0.25"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</row>
    <row r="481" spans="76:127" x14ac:dyDescent="0.25"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</row>
    <row r="482" spans="76:127" x14ac:dyDescent="0.25"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</row>
    <row r="483" spans="76:127" x14ac:dyDescent="0.25"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</row>
    <row r="484" spans="76:127" x14ac:dyDescent="0.25"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</row>
    <row r="485" spans="76:127" x14ac:dyDescent="0.25"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</row>
    <row r="486" spans="76:127" x14ac:dyDescent="0.25"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</row>
    <row r="487" spans="76:127" x14ac:dyDescent="0.25"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</row>
    <row r="488" spans="76:127" x14ac:dyDescent="0.25"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</row>
    <row r="489" spans="76:127" x14ac:dyDescent="0.25"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</row>
    <row r="490" spans="76:127" x14ac:dyDescent="0.25"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</row>
    <row r="491" spans="76:127" x14ac:dyDescent="0.25"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</row>
    <row r="492" spans="76:127" x14ac:dyDescent="0.25"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</row>
    <row r="493" spans="76:127" x14ac:dyDescent="0.25"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</row>
    <row r="494" spans="76:127" x14ac:dyDescent="0.25"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</row>
    <row r="495" spans="76:127" x14ac:dyDescent="0.25"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</row>
    <row r="496" spans="76:127" x14ac:dyDescent="0.25"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</row>
    <row r="497" spans="76:127" x14ac:dyDescent="0.25"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</row>
    <row r="498" spans="76:127" x14ac:dyDescent="0.25"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</row>
    <row r="499" spans="76:127" x14ac:dyDescent="0.25"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</row>
    <row r="500" spans="76:127" x14ac:dyDescent="0.25"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</row>
    <row r="501" spans="76:127" x14ac:dyDescent="0.25"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</row>
    <row r="502" spans="76:127" x14ac:dyDescent="0.25"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</row>
    <row r="503" spans="76:127" x14ac:dyDescent="0.25"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</row>
    <row r="504" spans="76:127" x14ac:dyDescent="0.25"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</row>
    <row r="505" spans="76:127" x14ac:dyDescent="0.25"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</row>
    <row r="506" spans="76:127" x14ac:dyDescent="0.25"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</row>
    <row r="507" spans="76:127" x14ac:dyDescent="0.25"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</row>
    <row r="508" spans="76:127" x14ac:dyDescent="0.25"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</row>
    <row r="509" spans="76:127" x14ac:dyDescent="0.25"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</row>
    <row r="510" spans="76:127" x14ac:dyDescent="0.25"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</row>
    <row r="511" spans="76:127" x14ac:dyDescent="0.25"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</row>
    <row r="512" spans="76:127" x14ac:dyDescent="0.25"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</row>
    <row r="513" spans="76:127" x14ac:dyDescent="0.25"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</row>
    <row r="514" spans="76:127" x14ac:dyDescent="0.25"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</row>
    <row r="515" spans="76:127" x14ac:dyDescent="0.25"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</row>
    <row r="516" spans="76:127" x14ac:dyDescent="0.25"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</row>
    <row r="517" spans="76:127" x14ac:dyDescent="0.25"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</row>
    <row r="518" spans="76:127" x14ac:dyDescent="0.25"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</row>
    <row r="519" spans="76:127" x14ac:dyDescent="0.25"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</row>
    <row r="520" spans="76:127" x14ac:dyDescent="0.25"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</row>
    <row r="521" spans="76:127" x14ac:dyDescent="0.25"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</row>
    <row r="522" spans="76:127" x14ac:dyDescent="0.25"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</row>
    <row r="523" spans="76:127" x14ac:dyDescent="0.25"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</row>
    <row r="524" spans="76:127" x14ac:dyDescent="0.25"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</row>
    <row r="525" spans="76:127" x14ac:dyDescent="0.25"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</row>
    <row r="526" spans="76:127" x14ac:dyDescent="0.25"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</row>
    <row r="527" spans="76:127" x14ac:dyDescent="0.25"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</row>
    <row r="528" spans="76:127" x14ac:dyDescent="0.25"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</row>
    <row r="529" spans="76:127" x14ac:dyDescent="0.25"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</row>
    <row r="530" spans="76:127" x14ac:dyDescent="0.25"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</row>
    <row r="531" spans="76:127" x14ac:dyDescent="0.25"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</row>
    <row r="532" spans="76:127" x14ac:dyDescent="0.25"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</row>
    <row r="533" spans="76:127" x14ac:dyDescent="0.25"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</row>
    <row r="534" spans="76:127" x14ac:dyDescent="0.25"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</row>
    <row r="535" spans="76:127" x14ac:dyDescent="0.25"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</row>
    <row r="536" spans="76:127" x14ac:dyDescent="0.25"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</row>
    <row r="537" spans="76:127" x14ac:dyDescent="0.25"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</row>
    <row r="538" spans="76:127" x14ac:dyDescent="0.25"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</row>
    <row r="539" spans="76:127" x14ac:dyDescent="0.25"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</row>
    <row r="540" spans="76:127" x14ac:dyDescent="0.25"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</row>
    <row r="541" spans="76:127" x14ac:dyDescent="0.25"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</row>
    <row r="542" spans="76:127" x14ac:dyDescent="0.25"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</row>
    <row r="543" spans="76:127" x14ac:dyDescent="0.25"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</row>
    <row r="544" spans="76:127" x14ac:dyDescent="0.25"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</row>
    <row r="545" spans="76:127" x14ac:dyDescent="0.25"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</row>
    <row r="546" spans="76:127" x14ac:dyDescent="0.25"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</row>
    <row r="547" spans="76:127" x14ac:dyDescent="0.25"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</row>
    <row r="548" spans="76:127" x14ac:dyDescent="0.25"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</row>
    <row r="549" spans="76:127" x14ac:dyDescent="0.25"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</row>
    <row r="550" spans="76:127" x14ac:dyDescent="0.25"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</row>
    <row r="551" spans="76:127" x14ac:dyDescent="0.25"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</row>
    <row r="552" spans="76:127" x14ac:dyDescent="0.25"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</row>
    <row r="553" spans="76:127" x14ac:dyDescent="0.25"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</row>
    <row r="554" spans="76:127" x14ac:dyDescent="0.25"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</row>
    <row r="555" spans="76:127" x14ac:dyDescent="0.25"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</row>
    <row r="556" spans="76:127" x14ac:dyDescent="0.25"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</row>
    <row r="557" spans="76:127" x14ac:dyDescent="0.25"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</row>
    <row r="558" spans="76:127" x14ac:dyDescent="0.25"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</row>
    <row r="559" spans="76:127" x14ac:dyDescent="0.25"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</row>
    <row r="560" spans="76:127" x14ac:dyDescent="0.25"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</row>
    <row r="561" spans="76:127" x14ac:dyDescent="0.25"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</row>
    <row r="562" spans="76:127" x14ac:dyDescent="0.25"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</row>
    <row r="563" spans="76:127" x14ac:dyDescent="0.25"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</row>
    <row r="564" spans="76:127" x14ac:dyDescent="0.25"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</row>
    <row r="565" spans="76:127" x14ac:dyDescent="0.25"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</row>
    <row r="566" spans="76:127" x14ac:dyDescent="0.25"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</row>
    <row r="567" spans="76:127" x14ac:dyDescent="0.25"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</row>
    <row r="568" spans="76:127" x14ac:dyDescent="0.25"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</row>
    <row r="569" spans="76:127" x14ac:dyDescent="0.25"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</row>
    <row r="570" spans="76:127" x14ac:dyDescent="0.25"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</row>
    <row r="571" spans="76:127" x14ac:dyDescent="0.25"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</row>
    <row r="572" spans="76:127" x14ac:dyDescent="0.25"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</row>
    <row r="573" spans="76:127" x14ac:dyDescent="0.25"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</row>
    <row r="574" spans="76:127" x14ac:dyDescent="0.25"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</row>
    <row r="575" spans="76:127" x14ac:dyDescent="0.25"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</row>
    <row r="576" spans="76:127" x14ac:dyDescent="0.25"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</row>
    <row r="577" spans="76:127" x14ac:dyDescent="0.25"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</row>
    <row r="578" spans="76:127" x14ac:dyDescent="0.25"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</row>
    <row r="579" spans="76:127" x14ac:dyDescent="0.25"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</row>
    <row r="580" spans="76:127" x14ac:dyDescent="0.25"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</row>
    <row r="581" spans="76:127" x14ac:dyDescent="0.25"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</row>
    <row r="582" spans="76:127" x14ac:dyDescent="0.25"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</row>
    <row r="583" spans="76:127" x14ac:dyDescent="0.25"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</row>
    <row r="584" spans="76:127" x14ac:dyDescent="0.25"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</row>
    <row r="585" spans="76:127" x14ac:dyDescent="0.25"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</row>
    <row r="586" spans="76:127" x14ac:dyDescent="0.25"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</row>
    <row r="587" spans="76:127" x14ac:dyDescent="0.25"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</row>
    <row r="588" spans="76:127" x14ac:dyDescent="0.25"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</row>
    <row r="589" spans="76:127" x14ac:dyDescent="0.25"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</row>
    <row r="590" spans="76:127" x14ac:dyDescent="0.25"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</row>
    <row r="591" spans="76:127" x14ac:dyDescent="0.25"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</row>
    <row r="592" spans="76:127" x14ac:dyDescent="0.25"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</row>
    <row r="593" spans="76:127" x14ac:dyDescent="0.25"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</row>
    <row r="594" spans="76:127" x14ac:dyDescent="0.25"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</row>
    <row r="595" spans="76:127" x14ac:dyDescent="0.25"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</row>
    <row r="596" spans="76:127" x14ac:dyDescent="0.25"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</row>
    <row r="597" spans="76:127" x14ac:dyDescent="0.25"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</row>
    <row r="598" spans="76:127" x14ac:dyDescent="0.25"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</row>
    <row r="599" spans="76:127" x14ac:dyDescent="0.25"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</row>
    <row r="600" spans="76:127" x14ac:dyDescent="0.25"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</row>
    <row r="601" spans="76:127" x14ac:dyDescent="0.25"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</row>
    <row r="602" spans="76:127" x14ac:dyDescent="0.25"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</row>
    <row r="603" spans="76:127" x14ac:dyDescent="0.25"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</row>
    <row r="604" spans="76:127" x14ac:dyDescent="0.25"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</row>
    <row r="605" spans="76:127" x14ac:dyDescent="0.25"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</row>
    <row r="606" spans="76:127" x14ac:dyDescent="0.25"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</row>
    <row r="607" spans="76:127" x14ac:dyDescent="0.25"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</row>
    <row r="608" spans="76:127" x14ac:dyDescent="0.25"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</row>
    <row r="609" spans="76:127" x14ac:dyDescent="0.25"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</row>
    <row r="610" spans="76:127" x14ac:dyDescent="0.25"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</row>
    <row r="611" spans="76:127" x14ac:dyDescent="0.25"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</row>
    <row r="612" spans="76:127" x14ac:dyDescent="0.25"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</row>
    <row r="613" spans="76:127" x14ac:dyDescent="0.25"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</row>
    <row r="614" spans="76:127" x14ac:dyDescent="0.25"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</row>
    <row r="615" spans="76:127" x14ac:dyDescent="0.25"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</row>
    <row r="616" spans="76:127" x14ac:dyDescent="0.25"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</row>
    <row r="617" spans="76:127" x14ac:dyDescent="0.25"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</row>
    <row r="618" spans="76:127" x14ac:dyDescent="0.25"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</row>
    <row r="619" spans="76:127" x14ac:dyDescent="0.25"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</row>
    <row r="620" spans="76:127" x14ac:dyDescent="0.25"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</row>
    <row r="621" spans="76:127" x14ac:dyDescent="0.25"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</row>
    <row r="622" spans="76:127" x14ac:dyDescent="0.25"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</row>
    <row r="623" spans="76:127" x14ac:dyDescent="0.25"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</row>
    <row r="624" spans="76:127" x14ac:dyDescent="0.25"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</row>
    <row r="625" spans="76:127" x14ac:dyDescent="0.25"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</row>
    <row r="626" spans="76:127" x14ac:dyDescent="0.25"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</row>
    <row r="627" spans="76:127" x14ac:dyDescent="0.25"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</row>
    <row r="628" spans="76:127" x14ac:dyDescent="0.25"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</row>
    <row r="629" spans="76:127" x14ac:dyDescent="0.25"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</row>
    <row r="630" spans="76:127" x14ac:dyDescent="0.25"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</row>
    <row r="631" spans="76:127" x14ac:dyDescent="0.25"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</row>
    <row r="632" spans="76:127" x14ac:dyDescent="0.25"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</row>
    <row r="633" spans="76:127" x14ac:dyDescent="0.25"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</row>
    <row r="634" spans="76:127" x14ac:dyDescent="0.25"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</row>
    <row r="635" spans="76:127" x14ac:dyDescent="0.25"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</row>
    <row r="636" spans="76:127" x14ac:dyDescent="0.25"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</row>
    <row r="637" spans="76:127" x14ac:dyDescent="0.25"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</row>
    <row r="638" spans="76:127" x14ac:dyDescent="0.25"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</row>
    <row r="639" spans="76:127" x14ac:dyDescent="0.25"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</row>
    <row r="640" spans="76:127" x14ac:dyDescent="0.25"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</row>
    <row r="641" spans="76:127" x14ac:dyDescent="0.25"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</row>
    <row r="642" spans="76:127" x14ac:dyDescent="0.25"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</row>
    <row r="643" spans="76:127" x14ac:dyDescent="0.25"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</row>
    <row r="644" spans="76:127" x14ac:dyDescent="0.25"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</row>
    <row r="645" spans="76:127" x14ac:dyDescent="0.25"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</row>
    <row r="646" spans="76:127" x14ac:dyDescent="0.25"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</row>
    <row r="647" spans="76:127" x14ac:dyDescent="0.25"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</row>
    <row r="648" spans="76:127" x14ac:dyDescent="0.25"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</row>
    <row r="649" spans="76:127" x14ac:dyDescent="0.25"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</row>
    <row r="650" spans="76:127" x14ac:dyDescent="0.25"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</row>
    <row r="651" spans="76:127" x14ac:dyDescent="0.25"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</row>
    <row r="652" spans="76:127" x14ac:dyDescent="0.25"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</row>
    <row r="653" spans="76:127" x14ac:dyDescent="0.25"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</row>
    <row r="654" spans="76:127" x14ac:dyDescent="0.25"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</row>
    <row r="655" spans="76:127" x14ac:dyDescent="0.25"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</row>
    <row r="656" spans="76:127" x14ac:dyDescent="0.25"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</row>
    <row r="657" spans="76:127" x14ac:dyDescent="0.25"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</row>
    <row r="658" spans="76:127" x14ac:dyDescent="0.25"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</row>
    <row r="659" spans="76:127" x14ac:dyDescent="0.25"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</row>
    <row r="660" spans="76:127" x14ac:dyDescent="0.25"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</row>
    <row r="661" spans="76:127" x14ac:dyDescent="0.25"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</row>
    <row r="662" spans="76:127" x14ac:dyDescent="0.25"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</row>
    <row r="663" spans="76:127" x14ac:dyDescent="0.25"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</row>
    <row r="664" spans="76:127" x14ac:dyDescent="0.25"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</row>
    <row r="665" spans="76:127" x14ac:dyDescent="0.25"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</row>
    <row r="666" spans="76:127" x14ac:dyDescent="0.25"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</row>
    <row r="667" spans="76:127" x14ac:dyDescent="0.25"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</row>
    <row r="668" spans="76:127" x14ac:dyDescent="0.25"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</row>
    <row r="669" spans="76:127" x14ac:dyDescent="0.25"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</row>
    <row r="670" spans="76:127" x14ac:dyDescent="0.25"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</row>
    <row r="671" spans="76:127" x14ac:dyDescent="0.25"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</row>
    <row r="672" spans="76:127" x14ac:dyDescent="0.25"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</row>
    <row r="673" spans="76:127" x14ac:dyDescent="0.25"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</row>
    <row r="674" spans="76:127" x14ac:dyDescent="0.25"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</row>
    <row r="675" spans="76:127" x14ac:dyDescent="0.25"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</row>
    <row r="676" spans="76:127" x14ac:dyDescent="0.25"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</row>
    <row r="677" spans="76:127" x14ac:dyDescent="0.25"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</row>
    <row r="678" spans="76:127" x14ac:dyDescent="0.25"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</row>
    <row r="679" spans="76:127" x14ac:dyDescent="0.25"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</row>
    <row r="680" spans="76:127" x14ac:dyDescent="0.25"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</row>
    <row r="681" spans="76:127" x14ac:dyDescent="0.25"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</row>
    <row r="682" spans="76:127" x14ac:dyDescent="0.25"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</row>
    <row r="683" spans="76:127" x14ac:dyDescent="0.25"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</row>
    <row r="684" spans="76:127" x14ac:dyDescent="0.25"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</row>
    <row r="685" spans="76:127" x14ac:dyDescent="0.25"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</row>
    <row r="686" spans="76:127" x14ac:dyDescent="0.25"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</row>
    <row r="687" spans="76:127" x14ac:dyDescent="0.25"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</row>
    <row r="688" spans="76:127" x14ac:dyDescent="0.25"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</row>
    <row r="689" spans="76:127" x14ac:dyDescent="0.25"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</row>
    <row r="690" spans="76:127" x14ac:dyDescent="0.25"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</row>
    <row r="691" spans="76:127" x14ac:dyDescent="0.25"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</row>
    <row r="692" spans="76:127" x14ac:dyDescent="0.25"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</row>
    <row r="693" spans="76:127" x14ac:dyDescent="0.25"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</row>
    <row r="694" spans="76:127" x14ac:dyDescent="0.25"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</row>
    <row r="695" spans="76:127" x14ac:dyDescent="0.25"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</row>
    <row r="696" spans="76:127" x14ac:dyDescent="0.25"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</row>
    <row r="697" spans="76:127" x14ac:dyDescent="0.25"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</row>
    <row r="698" spans="76:127" x14ac:dyDescent="0.25"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</row>
    <row r="699" spans="76:127" x14ac:dyDescent="0.25"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</row>
    <row r="700" spans="76:127" x14ac:dyDescent="0.25"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</row>
    <row r="701" spans="76:127" x14ac:dyDescent="0.25"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</row>
    <row r="702" spans="76:127" x14ac:dyDescent="0.25"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</row>
    <row r="703" spans="76:127" x14ac:dyDescent="0.25"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</row>
    <row r="704" spans="76:127" x14ac:dyDescent="0.25"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</row>
    <row r="705" spans="76:126" x14ac:dyDescent="0.25"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</row>
    <row r="706" spans="76:126" x14ac:dyDescent="0.25"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</row>
    <row r="707" spans="76:126" x14ac:dyDescent="0.25"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</row>
    <row r="708" spans="76:126" x14ac:dyDescent="0.25"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</row>
    <row r="709" spans="76:126" x14ac:dyDescent="0.25"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</row>
    <row r="710" spans="76:126" x14ac:dyDescent="0.25"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</row>
    <row r="711" spans="76:126" x14ac:dyDescent="0.25"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</row>
    <row r="712" spans="76:126" x14ac:dyDescent="0.25"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</row>
    <row r="713" spans="76:126" x14ac:dyDescent="0.25"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</row>
    <row r="714" spans="76:126" x14ac:dyDescent="0.25"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</row>
    <row r="715" spans="76:126" x14ac:dyDescent="0.25"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</row>
    <row r="716" spans="76:126" x14ac:dyDescent="0.25"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</row>
    <row r="717" spans="76:126" x14ac:dyDescent="0.25"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</row>
    <row r="718" spans="76:126" x14ac:dyDescent="0.25"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</row>
    <row r="719" spans="76:126" x14ac:dyDescent="0.25"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</row>
    <row r="720" spans="76:126" x14ac:dyDescent="0.25"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</row>
    <row r="721" spans="76:126" x14ac:dyDescent="0.25"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</row>
    <row r="722" spans="76:126" x14ac:dyDescent="0.25"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</row>
    <row r="723" spans="76:126" x14ac:dyDescent="0.25"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</row>
    <row r="724" spans="76:126" x14ac:dyDescent="0.25"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</row>
    <row r="725" spans="76:126" x14ac:dyDescent="0.25"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</row>
    <row r="726" spans="76:126" x14ac:dyDescent="0.25"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</row>
    <row r="727" spans="76:126" x14ac:dyDescent="0.25"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</row>
    <row r="728" spans="76:126" x14ac:dyDescent="0.25"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</row>
    <row r="729" spans="76:126" x14ac:dyDescent="0.25"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</row>
    <row r="730" spans="76:126" x14ac:dyDescent="0.25"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</row>
    <row r="731" spans="76:126" x14ac:dyDescent="0.25"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</row>
    <row r="732" spans="76:126" x14ac:dyDescent="0.25"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</row>
    <row r="733" spans="76:126" x14ac:dyDescent="0.25"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</row>
    <row r="734" spans="76:126" x14ac:dyDescent="0.25"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</row>
    <row r="735" spans="76:126" x14ac:dyDescent="0.25"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</row>
    <row r="736" spans="76:126" x14ac:dyDescent="0.25"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</row>
    <row r="737" spans="76:126" x14ac:dyDescent="0.25"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</row>
    <row r="738" spans="76:126" x14ac:dyDescent="0.25"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</row>
    <row r="739" spans="76:126" x14ac:dyDescent="0.25"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</row>
    <row r="740" spans="76:126" x14ac:dyDescent="0.25"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</row>
    <row r="741" spans="76:126" x14ac:dyDescent="0.25"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</row>
    <row r="742" spans="76:126" x14ac:dyDescent="0.25"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</row>
    <row r="743" spans="76:126" x14ac:dyDescent="0.25"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</row>
    <row r="744" spans="76:126" x14ac:dyDescent="0.25"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</row>
    <row r="745" spans="76:126" x14ac:dyDescent="0.25"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</row>
    <row r="746" spans="76:126" x14ac:dyDescent="0.25"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</row>
    <row r="747" spans="76:126" x14ac:dyDescent="0.25"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</row>
    <row r="748" spans="76:126" x14ac:dyDescent="0.25"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</row>
    <row r="749" spans="76:126" x14ac:dyDescent="0.25"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</row>
    <row r="750" spans="76:126" x14ac:dyDescent="0.25"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</row>
    <row r="751" spans="76:126" x14ac:dyDescent="0.25"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</row>
    <row r="752" spans="76:126" x14ac:dyDescent="0.25"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</row>
    <row r="753" spans="110:126" x14ac:dyDescent="0.25"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</row>
    <row r="754" spans="110:126" x14ac:dyDescent="0.25"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</row>
    <row r="755" spans="110:126" x14ac:dyDescent="0.25"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</row>
    <row r="756" spans="110:126" x14ac:dyDescent="0.25"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</row>
    <row r="757" spans="110:126" x14ac:dyDescent="0.25"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</row>
    <row r="758" spans="110:126" x14ac:dyDescent="0.25"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</row>
    <row r="759" spans="110:126" x14ac:dyDescent="0.25"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</row>
    <row r="760" spans="110:126" x14ac:dyDescent="0.25"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</row>
    <row r="761" spans="110:126" x14ac:dyDescent="0.25"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</row>
    <row r="762" spans="110:126" x14ac:dyDescent="0.25"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</row>
    <row r="763" spans="110:126" x14ac:dyDescent="0.25"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</row>
    <row r="764" spans="110:126" x14ac:dyDescent="0.25"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</row>
    <row r="765" spans="110:126" x14ac:dyDescent="0.25"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</row>
    <row r="766" spans="110:126" x14ac:dyDescent="0.25"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</row>
    <row r="767" spans="110:126" x14ac:dyDescent="0.25"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</row>
    <row r="768" spans="110:126" x14ac:dyDescent="0.25"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</row>
    <row r="769" spans="110:126" x14ac:dyDescent="0.25"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</row>
    <row r="770" spans="110:126" x14ac:dyDescent="0.25"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</row>
    <row r="771" spans="110:126" x14ac:dyDescent="0.25"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</row>
    <row r="772" spans="110:126" x14ac:dyDescent="0.25"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</row>
    <row r="773" spans="110:126" x14ac:dyDescent="0.25"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</row>
    <row r="774" spans="110:126" x14ac:dyDescent="0.25"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</row>
    <row r="775" spans="110:126" x14ac:dyDescent="0.25"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</row>
    <row r="776" spans="110:126" x14ac:dyDescent="0.25"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</row>
    <row r="777" spans="110:126" x14ac:dyDescent="0.25"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</row>
    <row r="778" spans="110:126" x14ac:dyDescent="0.25"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</row>
    <row r="779" spans="110:126" x14ac:dyDescent="0.25"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</row>
    <row r="780" spans="110:126" x14ac:dyDescent="0.25"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</row>
    <row r="781" spans="110:126" x14ac:dyDescent="0.25"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</row>
    <row r="782" spans="110:126" x14ac:dyDescent="0.25"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</row>
    <row r="783" spans="110:126" x14ac:dyDescent="0.25"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</row>
    <row r="784" spans="110:126" x14ac:dyDescent="0.25"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</row>
    <row r="785" spans="110:126" x14ac:dyDescent="0.25"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</row>
    <row r="786" spans="110:126" x14ac:dyDescent="0.25"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</row>
    <row r="787" spans="110:126" x14ac:dyDescent="0.25"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</row>
    <row r="788" spans="110:126" x14ac:dyDescent="0.25"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</row>
    <row r="789" spans="110:126" x14ac:dyDescent="0.25"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</row>
    <row r="790" spans="110:126" x14ac:dyDescent="0.25"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</row>
    <row r="791" spans="110:126" x14ac:dyDescent="0.25"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</row>
    <row r="792" spans="110:126" x14ac:dyDescent="0.25"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</row>
    <row r="793" spans="110:126" x14ac:dyDescent="0.25"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</row>
    <row r="794" spans="110:126" x14ac:dyDescent="0.25"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</row>
    <row r="795" spans="110:126" x14ac:dyDescent="0.25"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</row>
    <row r="796" spans="110:126" x14ac:dyDescent="0.25"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</row>
    <row r="797" spans="110:126" x14ac:dyDescent="0.25"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</row>
    <row r="798" spans="110:126" x14ac:dyDescent="0.25"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</row>
    <row r="799" spans="110:126" x14ac:dyDescent="0.25"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</row>
    <row r="800" spans="110:126" x14ac:dyDescent="0.25"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</row>
    <row r="801" spans="110:126" x14ac:dyDescent="0.25"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</row>
    <row r="802" spans="110:126" x14ac:dyDescent="0.25"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</row>
    <row r="803" spans="110:126" x14ac:dyDescent="0.25"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</row>
    <row r="804" spans="110:126" x14ac:dyDescent="0.25"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</row>
    <row r="805" spans="110:126" x14ac:dyDescent="0.25"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</row>
    <row r="806" spans="110:126" x14ac:dyDescent="0.25"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</row>
    <row r="807" spans="110:126" x14ac:dyDescent="0.25"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</row>
    <row r="808" spans="110:126" x14ac:dyDescent="0.25"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</row>
    <row r="809" spans="110:126" x14ac:dyDescent="0.25"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</row>
    <row r="810" spans="110:126" x14ac:dyDescent="0.25"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</row>
    <row r="811" spans="110:126" x14ac:dyDescent="0.25"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</row>
    <row r="812" spans="110:126" x14ac:dyDescent="0.25"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</row>
    <row r="813" spans="110:126" x14ac:dyDescent="0.25"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</row>
    <row r="814" spans="110:126" x14ac:dyDescent="0.25"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</row>
    <row r="815" spans="110:126" x14ac:dyDescent="0.25"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</row>
    <row r="816" spans="110:126" x14ac:dyDescent="0.25"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</row>
    <row r="817" spans="110:126" x14ac:dyDescent="0.25"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</row>
    <row r="818" spans="110:126" x14ac:dyDescent="0.25"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</row>
    <row r="819" spans="110:126" x14ac:dyDescent="0.25"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</row>
    <row r="820" spans="110:126" x14ac:dyDescent="0.25"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</row>
    <row r="821" spans="110:126" x14ac:dyDescent="0.25"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</row>
    <row r="822" spans="110:126" x14ac:dyDescent="0.25"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</row>
    <row r="823" spans="110:126" x14ac:dyDescent="0.25"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</row>
    <row r="824" spans="110:126" x14ac:dyDescent="0.25"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</row>
    <row r="825" spans="110:126" x14ac:dyDescent="0.25"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</row>
    <row r="826" spans="110:126" x14ac:dyDescent="0.25"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</row>
    <row r="827" spans="110:126" x14ac:dyDescent="0.25"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</row>
    <row r="828" spans="110:126" x14ac:dyDescent="0.25"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</row>
    <row r="829" spans="110:126" x14ac:dyDescent="0.25"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</row>
    <row r="830" spans="110:126" x14ac:dyDescent="0.25"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</row>
    <row r="831" spans="110:126" x14ac:dyDescent="0.25"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</row>
    <row r="832" spans="110:126" x14ac:dyDescent="0.25"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</row>
    <row r="833" spans="110:126" x14ac:dyDescent="0.25"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</row>
    <row r="834" spans="110:126" x14ac:dyDescent="0.25"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</row>
    <row r="835" spans="110:126" x14ac:dyDescent="0.25"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</row>
    <row r="836" spans="110:126" x14ac:dyDescent="0.25"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</row>
    <row r="837" spans="110:126" x14ac:dyDescent="0.25"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</row>
    <row r="838" spans="110:126" x14ac:dyDescent="0.25"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</row>
    <row r="839" spans="110:126" x14ac:dyDescent="0.25"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</row>
    <row r="840" spans="110:126" x14ac:dyDescent="0.25"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</row>
    <row r="841" spans="110:126" x14ac:dyDescent="0.25"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</row>
    <row r="842" spans="110:126" x14ac:dyDescent="0.25"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</row>
    <row r="843" spans="110:126" x14ac:dyDescent="0.25"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</row>
    <row r="844" spans="110:126" x14ac:dyDescent="0.25"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</row>
    <row r="845" spans="110:126" x14ac:dyDescent="0.25"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</row>
    <row r="846" spans="110:126" x14ac:dyDescent="0.25"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</row>
    <row r="847" spans="110:126" x14ac:dyDescent="0.25"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</row>
    <row r="848" spans="110:126" x14ac:dyDescent="0.25"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</row>
    <row r="849" spans="110:126" x14ac:dyDescent="0.25"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</row>
    <row r="850" spans="110:126" x14ac:dyDescent="0.25"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</row>
    <row r="851" spans="110:126" x14ac:dyDescent="0.25"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</row>
    <row r="852" spans="110:126" x14ac:dyDescent="0.25"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</row>
    <row r="853" spans="110:126" x14ac:dyDescent="0.25"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</row>
    <row r="854" spans="110:126" x14ac:dyDescent="0.25"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</row>
    <row r="855" spans="110:126" x14ac:dyDescent="0.25"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</row>
    <row r="856" spans="110:126" x14ac:dyDescent="0.25"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</row>
    <row r="857" spans="110:126" x14ac:dyDescent="0.25"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</row>
    <row r="858" spans="110:126" x14ac:dyDescent="0.25"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</row>
    <row r="859" spans="110:126" x14ac:dyDescent="0.25"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</row>
    <row r="860" spans="110:126" x14ac:dyDescent="0.25"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</row>
    <row r="861" spans="110:126" x14ac:dyDescent="0.25"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</row>
    <row r="862" spans="110:126" x14ac:dyDescent="0.25"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</row>
    <row r="863" spans="110:126" x14ac:dyDescent="0.25"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</row>
    <row r="864" spans="110:126" x14ac:dyDescent="0.25"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</row>
    <row r="865" spans="110:126" x14ac:dyDescent="0.25"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</row>
    <row r="866" spans="110:126" x14ac:dyDescent="0.25"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</row>
    <row r="867" spans="110:126" x14ac:dyDescent="0.25"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</row>
    <row r="868" spans="110:126" x14ac:dyDescent="0.25"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</row>
    <row r="869" spans="110:126" x14ac:dyDescent="0.25"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</row>
    <row r="870" spans="110:126" x14ac:dyDescent="0.25"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</row>
    <row r="871" spans="110:126" x14ac:dyDescent="0.25"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</row>
    <row r="872" spans="110:126" x14ac:dyDescent="0.25"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</row>
    <row r="873" spans="110:126" x14ac:dyDescent="0.25"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</row>
    <row r="874" spans="110:126" x14ac:dyDescent="0.25"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</row>
    <row r="875" spans="110:126" x14ac:dyDescent="0.25"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</row>
    <row r="876" spans="110:126" x14ac:dyDescent="0.25"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</row>
    <row r="877" spans="110:126" x14ac:dyDescent="0.25"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</row>
    <row r="878" spans="110:126" x14ac:dyDescent="0.25"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</row>
    <row r="879" spans="110:126" x14ac:dyDescent="0.25"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</row>
    <row r="880" spans="110:126" x14ac:dyDescent="0.25"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</row>
    <row r="881" spans="110:126" x14ac:dyDescent="0.25"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</row>
    <row r="882" spans="110:126" x14ac:dyDescent="0.25"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</row>
    <row r="883" spans="110:126" x14ac:dyDescent="0.25"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</row>
    <row r="884" spans="110:126" x14ac:dyDescent="0.25"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</row>
    <row r="885" spans="110:126" x14ac:dyDescent="0.25"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</row>
    <row r="886" spans="110:126" x14ac:dyDescent="0.25"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</row>
    <row r="887" spans="110:126" x14ac:dyDescent="0.25"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</row>
    <row r="888" spans="110:126" x14ac:dyDescent="0.25"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</row>
    <row r="889" spans="110:126" x14ac:dyDescent="0.25"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</row>
    <row r="890" spans="110:126" x14ac:dyDescent="0.25"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</row>
    <row r="891" spans="110:126" x14ac:dyDescent="0.25"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</row>
    <row r="892" spans="110:126" x14ac:dyDescent="0.25"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</row>
    <row r="893" spans="110:126" x14ac:dyDescent="0.25"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</row>
    <row r="894" spans="110:126" x14ac:dyDescent="0.25"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</row>
    <row r="895" spans="110:126" x14ac:dyDescent="0.25"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</row>
    <row r="896" spans="110:126" x14ac:dyDescent="0.25"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</row>
    <row r="897" spans="110:126" x14ac:dyDescent="0.25"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</row>
    <row r="898" spans="110:126" x14ac:dyDescent="0.25"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</row>
    <row r="899" spans="110:126" x14ac:dyDescent="0.25"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</row>
    <row r="900" spans="110:126" x14ac:dyDescent="0.25"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</row>
    <row r="901" spans="110:126" x14ac:dyDescent="0.25"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</row>
    <row r="902" spans="110:126" x14ac:dyDescent="0.25"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</row>
    <row r="903" spans="110:126" x14ac:dyDescent="0.25"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</row>
    <row r="904" spans="110:126" x14ac:dyDescent="0.25"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</row>
    <row r="905" spans="110:126" x14ac:dyDescent="0.25"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</row>
    <row r="906" spans="110:126" x14ac:dyDescent="0.25"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</row>
    <row r="907" spans="110:126" x14ac:dyDescent="0.25"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</row>
    <row r="908" spans="110:126" x14ac:dyDescent="0.25"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</row>
    <row r="909" spans="110:126" x14ac:dyDescent="0.25"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</row>
    <row r="910" spans="110:126" x14ac:dyDescent="0.25"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</row>
    <row r="911" spans="110:126" x14ac:dyDescent="0.25"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</row>
    <row r="912" spans="110:126" x14ac:dyDescent="0.25"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</row>
    <row r="913" spans="110:126" x14ac:dyDescent="0.25"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</row>
    <row r="914" spans="110:126" x14ac:dyDescent="0.25"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</row>
    <row r="915" spans="110:126" x14ac:dyDescent="0.25"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</row>
    <row r="916" spans="110:126" x14ac:dyDescent="0.25"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</row>
    <row r="917" spans="110:126" x14ac:dyDescent="0.25"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</row>
    <row r="918" spans="110:126" x14ac:dyDescent="0.25"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</row>
    <row r="919" spans="110:126" x14ac:dyDescent="0.25"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</row>
    <row r="920" spans="110:126" x14ac:dyDescent="0.25"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</row>
    <row r="921" spans="110:126" x14ac:dyDescent="0.25"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</row>
    <row r="922" spans="110:126" x14ac:dyDescent="0.25"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</row>
    <row r="923" spans="110:126" x14ac:dyDescent="0.25"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</row>
    <row r="924" spans="110:126" x14ac:dyDescent="0.25"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</row>
    <row r="925" spans="110:126" x14ac:dyDescent="0.25"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</row>
    <row r="926" spans="110:126" x14ac:dyDescent="0.25"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</row>
    <row r="927" spans="110:126" x14ac:dyDescent="0.25"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</row>
    <row r="928" spans="110:126" x14ac:dyDescent="0.25"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</row>
    <row r="929" spans="110:126" x14ac:dyDescent="0.25"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</row>
    <row r="930" spans="110:126" x14ac:dyDescent="0.25"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</row>
    <row r="931" spans="110:126" x14ac:dyDescent="0.25"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</row>
    <row r="932" spans="110:126" x14ac:dyDescent="0.25"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</row>
    <row r="933" spans="110:126" x14ac:dyDescent="0.25"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</row>
    <row r="934" spans="110:126" x14ac:dyDescent="0.25"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</row>
    <row r="935" spans="110:126" x14ac:dyDescent="0.25"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</row>
    <row r="936" spans="110:126" x14ac:dyDescent="0.25"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</row>
    <row r="937" spans="110:126" x14ac:dyDescent="0.25"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</row>
    <row r="938" spans="110:126" x14ac:dyDescent="0.25"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</row>
    <row r="939" spans="110:126" x14ac:dyDescent="0.25"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</row>
    <row r="940" spans="110:126" x14ac:dyDescent="0.25"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</row>
    <row r="941" spans="110:126" x14ac:dyDescent="0.25"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</row>
    <row r="942" spans="110:126" x14ac:dyDescent="0.25"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</row>
    <row r="943" spans="110:126" x14ac:dyDescent="0.25"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</row>
    <row r="944" spans="110:126" x14ac:dyDescent="0.25"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</row>
    <row r="945" spans="110:126" x14ac:dyDescent="0.25"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</row>
    <row r="946" spans="110:126" x14ac:dyDescent="0.25"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</row>
    <row r="947" spans="110:126" x14ac:dyDescent="0.25"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</row>
    <row r="948" spans="110:126" x14ac:dyDescent="0.25"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</row>
    <row r="949" spans="110:126" x14ac:dyDescent="0.25"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</row>
    <row r="950" spans="110:126" x14ac:dyDescent="0.25"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</row>
    <row r="951" spans="110:126" x14ac:dyDescent="0.25"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</row>
    <row r="952" spans="110:126" x14ac:dyDescent="0.25"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</row>
    <row r="953" spans="110:126" x14ac:dyDescent="0.25"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</row>
    <row r="954" spans="110:126" x14ac:dyDescent="0.25"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</row>
    <row r="955" spans="110:126" x14ac:dyDescent="0.25"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</row>
    <row r="956" spans="110:126" x14ac:dyDescent="0.25"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</row>
    <row r="957" spans="110:126" x14ac:dyDescent="0.25"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</row>
    <row r="958" spans="110:126" x14ac:dyDescent="0.25"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</row>
    <row r="959" spans="110:126" x14ac:dyDescent="0.25"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</row>
    <row r="960" spans="110:126" x14ac:dyDescent="0.25"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</row>
    <row r="961" spans="110:126" x14ac:dyDescent="0.25"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</row>
    <row r="962" spans="110:126" x14ac:dyDescent="0.25"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</row>
    <row r="963" spans="110:126" x14ac:dyDescent="0.25"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</row>
    <row r="964" spans="110:126" x14ac:dyDescent="0.25"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</row>
    <row r="965" spans="110:126" x14ac:dyDescent="0.25"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</row>
    <row r="966" spans="110:126" x14ac:dyDescent="0.25"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</row>
    <row r="967" spans="110:126" x14ac:dyDescent="0.25"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</row>
    <row r="968" spans="110:126" x14ac:dyDescent="0.25"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</row>
    <row r="969" spans="110:126" x14ac:dyDescent="0.25"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</row>
    <row r="970" spans="110:126" x14ac:dyDescent="0.25"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</row>
    <row r="971" spans="110:126" x14ac:dyDescent="0.25"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</row>
    <row r="972" spans="110:126" x14ac:dyDescent="0.25"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21BF-3DD2-4B4D-85E2-905B7EEE8ACA}">
  <dimension ref="A1:AL972"/>
  <sheetViews>
    <sheetView workbookViewId="0"/>
  </sheetViews>
  <sheetFormatPr baseColWidth="10" defaultRowHeight="15" x14ac:dyDescent="0.25"/>
  <cols>
    <col min="1" max="1" width="8.42578125" bestFit="1" customWidth="1"/>
    <col min="2" max="2" width="7.7109375" bestFit="1" customWidth="1"/>
    <col min="3" max="3" width="18.85546875" bestFit="1" customWidth="1"/>
    <col min="4" max="4" width="20.140625" bestFit="1" customWidth="1"/>
    <col min="5" max="5" width="23.7109375" bestFit="1" customWidth="1"/>
    <col min="6" max="6" width="9.7109375" bestFit="1" customWidth="1"/>
    <col min="7" max="7" width="8.85546875" style="8" bestFit="1" customWidth="1"/>
    <col min="8" max="33" width="7" style="8" bestFit="1" customWidth="1"/>
    <col min="34" max="34" width="12.140625" style="8" bestFit="1" customWidth="1"/>
    <col min="35" max="35" width="9.28515625" bestFit="1" customWidth="1"/>
    <col min="36" max="36" width="9.140625" bestFit="1" customWidth="1"/>
    <col min="37" max="37" width="11.85546875" style="8" bestFit="1" customWidth="1"/>
    <col min="38" max="38" width="10.7109375" style="8" bestFit="1" customWidth="1"/>
    <col min="39" max="41" width="7" bestFit="1" customWidth="1"/>
    <col min="42" max="42" width="9.85546875" bestFit="1" customWidth="1"/>
    <col min="43" max="44" width="7" bestFit="1" customWidth="1"/>
    <col min="45" max="45" width="9.5703125" bestFit="1" customWidth="1"/>
    <col min="46" max="46" width="8.42578125" bestFit="1" customWidth="1"/>
  </cols>
  <sheetData>
    <row r="1" spans="1:38" s="10" customFormat="1" ht="23.25" x14ac:dyDescent="0.35">
      <c r="A1" s="14" t="s">
        <v>1005</v>
      </c>
      <c r="F1" s="11"/>
      <c r="G1" s="12"/>
    </row>
    <row r="2" spans="1:38" s="10" customFormat="1" ht="20.25" x14ac:dyDescent="0.3">
      <c r="A2" s="15" t="s">
        <v>1333</v>
      </c>
      <c r="F2" s="11"/>
      <c r="G2" s="12"/>
    </row>
    <row r="3" spans="1:38" s="10" customFormat="1" ht="18" x14ac:dyDescent="0.25">
      <c r="A3" s="16" t="s">
        <v>552</v>
      </c>
      <c r="F3" s="11"/>
      <c r="G3" s="12"/>
    </row>
    <row r="4" spans="1:38" s="10" customFormat="1" x14ac:dyDescent="0.25">
      <c r="F4" s="11"/>
      <c r="G4" s="12"/>
    </row>
    <row r="5" spans="1:38" s="10" customFormat="1" x14ac:dyDescent="0.25">
      <c r="F5" s="11"/>
      <c r="G5" s="12"/>
    </row>
    <row r="6" spans="1:38" x14ac:dyDescent="0.25">
      <c r="A6" s="2" t="s">
        <v>393</v>
      </c>
      <c r="B6" t="s">
        <v>348</v>
      </c>
      <c r="C6" t="s">
        <v>0</v>
      </c>
      <c r="D6" t="s">
        <v>1</v>
      </c>
      <c r="E6" t="s">
        <v>356</v>
      </c>
      <c r="F6" t="s">
        <v>349</v>
      </c>
      <c r="G6" t="s">
        <v>350</v>
      </c>
      <c r="H6" t="s">
        <v>2</v>
      </c>
      <c r="I6" t="s">
        <v>3</v>
      </c>
      <c r="J6" t="s">
        <v>4</v>
      </c>
      <c r="K6" t="s">
        <v>5</v>
      </c>
      <c r="L6" t="s">
        <v>6</v>
      </c>
      <c r="M6" t="s">
        <v>7</v>
      </c>
      <c r="N6" t="s">
        <v>8</v>
      </c>
      <c r="O6" t="s">
        <v>9</v>
      </c>
      <c r="P6" t="s">
        <v>10</v>
      </c>
      <c r="Q6" t="s">
        <v>11</v>
      </c>
      <c r="R6" t="s">
        <v>12</v>
      </c>
      <c r="S6" t="s">
        <v>13</v>
      </c>
      <c r="T6" t="s">
        <v>14</v>
      </c>
      <c r="U6" t="s">
        <v>495</v>
      </c>
      <c r="V6" t="s">
        <v>479</v>
      </c>
      <c r="W6" t="s">
        <v>1008</v>
      </c>
      <c r="X6" t="s">
        <v>1009</v>
      </c>
      <c r="Y6" t="s">
        <v>1010</v>
      </c>
      <c r="Z6" t="s">
        <v>1011</v>
      </c>
      <c r="AA6" t="s">
        <v>1012</v>
      </c>
      <c r="AB6" t="s">
        <v>1013</v>
      </c>
      <c r="AC6" t="s">
        <v>1274</v>
      </c>
      <c r="AD6" t="s">
        <v>1275</v>
      </c>
      <c r="AE6" t="s">
        <v>1305</v>
      </c>
      <c r="AF6" t="s">
        <v>1313</v>
      </c>
      <c r="AG6" t="s">
        <v>1314</v>
      </c>
      <c r="AH6" t="s">
        <v>351</v>
      </c>
      <c r="AI6" t="s">
        <v>352</v>
      </c>
      <c r="AJ6" t="s">
        <v>353</v>
      </c>
      <c r="AK6" t="s">
        <v>354</v>
      </c>
      <c r="AL6" t="s">
        <v>355</v>
      </c>
    </row>
    <row r="7" spans="1:38" x14ac:dyDescent="0.25">
      <c r="A7" t="s">
        <v>392</v>
      </c>
      <c r="B7">
        <v>1</v>
      </c>
      <c r="C7" t="s">
        <v>718</v>
      </c>
      <c r="D7" t="s">
        <v>537</v>
      </c>
      <c r="F7">
        <v>11</v>
      </c>
      <c r="G7">
        <v>1440.98</v>
      </c>
      <c r="H7">
        <v>0</v>
      </c>
      <c r="I7">
        <v>0</v>
      </c>
      <c r="J7">
        <v>131.49</v>
      </c>
      <c r="K7">
        <v>0</v>
      </c>
      <c r="L7">
        <v>0</v>
      </c>
      <c r="M7">
        <v>130.41</v>
      </c>
      <c r="N7">
        <v>132.34</v>
      </c>
      <c r="O7">
        <v>0</v>
      </c>
      <c r="P7">
        <v>0</v>
      </c>
      <c r="Q7">
        <v>134.21</v>
      </c>
      <c r="R7">
        <v>126.75</v>
      </c>
      <c r="S7">
        <v>131.66999999999999</v>
      </c>
      <c r="T7">
        <v>131.30000000000001</v>
      </c>
      <c r="U7">
        <v>130.09</v>
      </c>
      <c r="V7">
        <v>133.44999999999999</v>
      </c>
      <c r="W7">
        <v>0</v>
      </c>
      <c r="X7">
        <v>0</v>
      </c>
      <c r="Y7">
        <v>129.13</v>
      </c>
      <c r="Z7">
        <v>0</v>
      </c>
      <c r="AA7">
        <v>0</v>
      </c>
      <c r="AB7">
        <v>130.13999999999999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133.83000000000001</v>
      </c>
      <c r="AK7">
        <v>1440.98</v>
      </c>
      <c r="AL7">
        <v>1</v>
      </c>
    </row>
    <row r="8" spans="1:38" x14ac:dyDescent="0.25">
      <c r="A8" t="s">
        <v>392</v>
      </c>
      <c r="B8">
        <v>2</v>
      </c>
      <c r="C8" t="s">
        <v>100</v>
      </c>
      <c r="D8" t="s">
        <v>101</v>
      </c>
      <c r="E8" t="s">
        <v>358</v>
      </c>
      <c r="F8">
        <v>10</v>
      </c>
      <c r="G8">
        <v>1239.73</v>
      </c>
      <c r="H8">
        <v>126.48</v>
      </c>
      <c r="I8">
        <v>0</v>
      </c>
      <c r="J8">
        <v>0</v>
      </c>
      <c r="K8">
        <v>0</v>
      </c>
      <c r="L8">
        <v>0</v>
      </c>
      <c r="M8">
        <v>0</v>
      </c>
      <c r="N8">
        <v>124.98</v>
      </c>
      <c r="O8">
        <v>126.42</v>
      </c>
      <c r="P8">
        <v>122.42</v>
      </c>
      <c r="Q8">
        <v>0</v>
      </c>
      <c r="R8">
        <v>123.66</v>
      </c>
      <c r="S8">
        <v>119.54</v>
      </c>
      <c r="T8">
        <v>0</v>
      </c>
      <c r="U8">
        <v>124.73</v>
      </c>
      <c r="V8">
        <v>0</v>
      </c>
      <c r="W8">
        <v>0</v>
      </c>
      <c r="X8">
        <v>0</v>
      </c>
      <c r="Y8">
        <v>123.67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121.38</v>
      </c>
      <c r="AG8">
        <v>0</v>
      </c>
      <c r="AH8">
        <v>126.45</v>
      </c>
      <c r="AI8">
        <v>1</v>
      </c>
      <c r="AJ8">
        <v>126.45</v>
      </c>
      <c r="AK8">
        <v>1239.73</v>
      </c>
      <c r="AL8">
        <v>2</v>
      </c>
    </row>
    <row r="9" spans="1:38" x14ac:dyDescent="0.25">
      <c r="A9" t="s">
        <v>392</v>
      </c>
      <c r="B9">
        <v>3</v>
      </c>
      <c r="C9" t="s">
        <v>498</v>
      </c>
      <c r="D9" t="s">
        <v>521</v>
      </c>
      <c r="E9" t="s">
        <v>363</v>
      </c>
      <c r="F9">
        <v>9</v>
      </c>
      <c r="G9">
        <v>1193.06</v>
      </c>
      <c r="H9">
        <v>133.25</v>
      </c>
      <c r="I9">
        <v>0</v>
      </c>
      <c r="J9">
        <v>0</v>
      </c>
      <c r="K9">
        <v>134.97999999999999</v>
      </c>
      <c r="L9">
        <v>0</v>
      </c>
      <c r="M9">
        <v>0</v>
      </c>
      <c r="N9">
        <v>132.4</v>
      </c>
      <c r="O9">
        <v>0</v>
      </c>
      <c r="P9">
        <v>0</v>
      </c>
      <c r="Q9">
        <v>130.30000000000001</v>
      </c>
      <c r="R9">
        <v>133.44999999999999</v>
      </c>
      <c r="S9">
        <v>0</v>
      </c>
      <c r="T9">
        <v>0</v>
      </c>
      <c r="U9">
        <v>131.72</v>
      </c>
      <c r="V9">
        <v>0</v>
      </c>
      <c r="W9">
        <v>0</v>
      </c>
      <c r="X9">
        <v>0</v>
      </c>
      <c r="Y9">
        <v>128.21</v>
      </c>
      <c r="Z9">
        <v>133.63999999999999</v>
      </c>
      <c r="AA9">
        <v>0</v>
      </c>
      <c r="AB9">
        <v>0</v>
      </c>
      <c r="AC9">
        <v>0</v>
      </c>
      <c r="AD9">
        <v>0</v>
      </c>
      <c r="AE9">
        <v>135.11000000000001</v>
      </c>
      <c r="AF9">
        <v>0</v>
      </c>
      <c r="AG9">
        <v>0</v>
      </c>
      <c r="AH9">
        <v>0</v>
      </c>
      <c r="AI9">
        <v>0</v>
      </c>
      <c r="AJ9">
        <v>135.05000000000001</v>
      </c>
      <c r="AK9">
        <v>1193.06</v>
      </c>
      <c r="AL9">
        <v>3</v>
      </c>
    </row>
    <row r="10" spans="1:38" x14ac:dyDescent="0.25">
      <c r="A10" t="s">
        <v>392</v>
      </c>
      <c r="B10">
        <v>4</v>
      </c>
      <c r="C10" t="s">
        <v>118</v>
      </c>
      <c r="D10" t="s">
        <v>119</v>
      </c>
      <c r="E10" t="s">
        <v>366</v>
      </c>
      <c r="F10">
        <v>10</v>
      </c>
      <c r="G10">
        <v>1191.31</v>
      </c>
      <c r="H10">
        <v>0</v>
      </c>
      <c r="I10">
        <v>121.92</v>
      </c>
      <c r="J10">
        <v>115.91</v>
      </c>
      <c r="K10">
        <v>0</v>
      </c>
      <c r="L10">
        <v>117.68</v>
      </c>
      <c r="M10">
        <v>117.27</v>
      </c>
      <c r="N10">
        <v>0</v>
      </c>
      <c r="O10">
        <v>128.29</v>
      </c>
      <c r="P10">
        <v>117.48</v>
      </c>
      <c r="Q10">
        <v>0</v>
      </c>
      <c r="R10">
        <v>0</v>
      </c>
      <c r="S10">
        <v>0</v>
      </c>
      <c r="T10">
        <v>0</v>
      </c>
      <c r="U10">
        <v>113.26</v>
      </c>
      <c r="V10">
        <v>0</v>
      </c>
      <c r="W10">
        <v>122.21</v>
      </c>
      <c r="X10">
        <v>0</v>
      </c>
      <c r="Y10">
        <v>0</v>
      </c>
      <c r="Z10">
        <v>117.48</v>
      </c>
      <c r="AA10">
        <v>0</v>
      </c>
      <c r="AB10">
        <v>119.81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125.25</v>
      </c>
      <c r="AK10">
        <v>1191.31</v>
      </c>
      <c r="AL10">
        <v>4</v>
      </c>
    </row>
    <row r="11" spans="1:38" x14ac:dyDescent="0.25">
      <c r="A11" t="s">
        <v>392</v>
      </c>
      <c r="B11">
        <v>5</v>
      </c>
      <c r="C11" t="s">
        <v>87</v>
      </c>
      <c r="D11" t="s">
        <v>88</v>
      </c>
      <c r="E11" t="s">
        <v>367</v>
      </c>
      <c r="F11">
        <v>9</v>
      </c>
      <c r="G11">
        <v>1164.02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128.26</v>
      </c>
      <c r="Q11">
        <v>0</v>
      </c>
      <c r="R11">
        <v>0</v>
      </c>
      <c r="S11">
        <v>0</v>
      </c>
      <c r="T11">
        <v>0</v>
      </c>
      <c r="U11">
        <v>127.78</v>
      </c>
      <c r="V11">
        <v>127.92</v>
      </c>
      <c r="W11">
        <v>131.94</v>
      </c>
      <c r="X11">
        <v>0</v>
      </c>
      <c r="Y11">
        <v>0</v>
      </c>
      <c r="Z11">
        <v>0</v>
      </c>
      <c r="AA11">
        <v>131.34</v>
      </c>
      <c r="AB11">
        <v>129.18</v>
      </c>
      <c r="AC11">
        <v>0</v>
      </c>
      <c r="AD11">
        <v>128.74</v>
      </c>
      <c r="AE11">
        <v>0</v>
      </c>
      <c r="AF11">
        <v>129.69</v>
      </c>
      <c r="AG11">
        <v>129.16999999999999</v>
      </c>
      <c r="AH11">
        <v>0</v>
      </c>
      <c r="AI11">
        <v>0</v>
      </c>
      <c r="AJ11">
        <v>131.63999999999999</v>
      </c>
      <c r="AK11">
        <v>1164.02</v>
      </c>
      <c r="AL11">
        <v>5</v>
      </c>
    </row>
    <row r="12" spans="1:38" x14ac:dyDescent="0.25">
      <c r="A12" t="s">
        <v>392</v>
      </c>
      <c r="B12">
        <v>6</v>
      </c>
      <c r="C12" t="s">
        <v>173</v>
      </c>
      <c r="D12" t="s">
        <v>119</v>
      </c>
      <c r="E12" t="s">
        <v>362</v>
      </c>
      <c r="F12">
        <v>9</v>
      </c>
      <c r="G12">
        <v>1160.03</v>
      </c>
      <c r="H12">
        <v>0</v>
      </c>
      <c r="I12">
        <v>0</v>
      </c>
      <c r="J12">
        <v>0</v>
      </c>
      <c r="K12">
        <v>0</v>
      </c>
      <c r="L12">
        <v>130.02000000000001</v>
      </c>
      <c r="M12">
        <v>0</v>
      </c>
      <c r="N12">
        <v>130.36000000000001</v>
      </c>
      <c r="O12">
        <v>127.9</v>
      </c>
      <c r="P12">
        <v>125.72</v>
      </c>
      <c r="Q12">
        <v>0</v>
      </c>
      <c r="R12">
        <v>129.69</v>
      </c>
      <c r="S12">
        <v>0</v>
      </c>
      <c r="T12">
        <v>129.26</v>
      </c>
      <c r="U12">
        <v>0</v>
      </c>
      <c r="V12">
        <v>130.21</v>
      </c>
      <c r="W12">
        <v>0</v>
      </c>
      <c r="X12">
        <v>0</v>
      </c>
      <c r="Y12">
        <v>125.98</v>
      </c>
      <c r="Z12">
        <v>0</v>
      </c>
      <c r="AA12">
        <v>130.88999999999999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130.63</v>
      </c>
      <c r="AK12">
        <v>1160.03</v>
      </c>
      <c r="AL12">
        <v>6</v>
      </c>
    </row>
    <row r="13" spans="1:38" x14ac:dyDescent="0.25">
      <c r="A13" t="s">
        <v>392</v>
      </c>
      <c r="B13">
        <v>7</v>
      </c>
      <c r="C13" t="s">
        <v>120</v>
      </c>
      <c r="D13" t="s">
        <v>432</v>
      </c>
      <c r="E13" t="s">
        <v>362</v>
      </c>
      <c r="F13">
        <v>9</v>
      </c>
      <c r="G13">
        <v>1085.21</v>
      </c>
      <c r="H13">
        <v>0</v>
      </c>
      <c r="I13">
        <v>126.07</v>
      </c>
      <c r="J13">
        <v>121.9</v>
      </c>
      <c r="K13">
        <v>0</v>
      </c>
      <c r="L13">
        <v>83.33</v>
      </c>
      <c r="M13">
        <v>0</v>
      </c>
      <c r="N13">
        <v>124.5</v>
      </c>
      <c r="O13">
        <v>129.22</v>
      </c>
      <c r="P13">
        <v>122.45</v>
      </c>
      <c r="Q13">
        <v>127.08</v>
      </c>
      <c r="R13">
        <v>0</v>
      </c>
      <c r="S13">
        <v>0</v>
      </c>
      <c r="T13">
        <v>125.08</v>
      </c>
      <c r="U13">
        <v>125.58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128.15</v>
      </c>
      <c r="AK13">
        <v>1085.21</v>
      </c>
      <c r="AL13">
        <v>7</v>
      </c>
    </row>
    <row r="14" spans="1:38" x14ac:dyDescent="0.25">
      <c r="A14" t="s">
        <v>392</v>
      </c>
      <c r="B14">
        <v>8</v>
      </c>
      <c r="C14" t="s">
        <v>102</v>
      </c>
      <c r="D14" t="s">
        <v>103</v>
      </c>
      <c r="E14" t="s">
        <v>357</v>
      </c>
      <c r="F14">
        <v>8</v>
      </c>
      <c r="G14">
        <v>1025.8499999999999</v>
      </c>
      <c r="H14">
        <v>129.99</v>
      </c>
      <c r="I14">
        <v>128.54</v>
      </c>
      <c r="J14">
        <v>127.5</v>
      </c>
      <c r="K14">
        <v>130.41</v>
      </c>
      <c r="L14">
        <v>128.93</v>
      </c>
      <c r="M14">
        <v>0</v>
      </c>
      <c r="N14">
        <v>128.72999999999999</v>
      </c>
      <c r="O14">
        <v>0</v>
      </c>
      <c r="P14">
        <v>0</v>
      </c>
      <c r="Q14">
        <v>0</v>
      </c>
      <c r="R14">
        <v>0</v>
      </c>
      <c r="S14">
        <v>124</v>
      </c>
      <c r="T14">
        <v>0</v>
      </c>
      <c r="U14">
        <v>0</v>
      </c>
      <c r="V14">
        <v>0</v>
      </c>
      <c r="W14">
        <v>0</v>
      </c>
      <c r="X14">
        <v>127.75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130.19999999999999</v>
      </c>
      <c r="AK14">
        <v>1025.8499999999999</v>
      </c>
      <c r="AL14">
        <v>8</v>
      </c>
    </row>
    <row r="15" spans="1:38" x14ac:dyDescent="0.25">
      <c r="A15" t="s">
        <v>392</v>
      </c>
      <c r="B15">
        <v>9</v>
      </c>
      <c r="C15" t="s">
        <v>186</v>
      </c>
      <c r="D15" t="s">
        <v>119</v>
      </c>
      <c r="E15" t="s">
        <v>417</v>
      </c>
      <c r="F15">
        <v>8</v>
      </c>
      <c r="G15">
        <v>1018.09</v>
      </c>
      <c r="H15">
        <v>0</v>
      </c>
      <c r="I15">
        <v>0</v>
      </c>
      <c r="J15">
        <v>127.9</v>
      </c>
      <c r="K15">
        <v>131.02000000000001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127.21</v>
      </c>
      <c r="R15">
        <v>126.29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125.94</v>
      </c>
      <c r="Z15">
        <v>124.28</v>
      </c>
      <c r="AA15">
        <v>126.84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128.61000000000001</v>
      </c>
      <c r="AH15">
        <v>0</v>
      </c>
      <c r="AI15">
        <v>0</v>
      </c>
      <c r="AJ15">
        <v>129.82</v>
      </c>
      <c r="AK15">
        <v>1018.09</v>
      </c>
      <c r="AL15">
        <v>9</v>
      </c>
    </row>
    <row r="16" spans="1:38" x14ac:dyDescent="0.25">
      <c r="A16" t="s">
        <v>392</v>
      </c>
      <c r="B16">
        <v>10</v>
      </c>
      <c r="C16" t="s">
        <v>291</v>
      </c>
      <c r="D16" t="s">
        <v>436</v>
      </c>
      <c r="E16" t="s">
        <v>417</v>
      </c>
      <c r="F16">
        <v>8</v>
      </c>
      <c r="G16">
        <v>1017.58</v>
      </c>
      <c r="H16">
        <v>130.5</v>
      </c>
      <c r="I16">
        <v>125.47</v>
      </c>
      <c r="J16">
        <v>125.05</v>
      </c>
      <c r="K16">
        <v>127.95</v>
      </c>
      <c r="L16">
        <v>124.02</v>
      </c>
      <c r="M16">
        <v>0</v>
      </c>
      <c r="N16">
        <v>0</v>
      </c>
      <c r="O16">
        <v>130.19</v>
      </c>
      <c r="P16">
        <v>0</v>
      </c>
      <c r="Q16">
        <v>0</v>
      </c>
      <c r="R16">
        <v>128.07</v>
      </c>
      <c r="S16">
        <v>0</v>
      </c>
      <c r="T16">
        <v>0</v>
      </c>
      <c r="U16">
        <v>126.33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130.35</v>
      </c>
      <c r="AK16">
        <v>1017.58</v>
      </c>
      <c r="AL16">
        <v>10</v>
      </c>
    </row>
    <row r="17" spans="1:38" x14ac:dyDescent="0.25">
      <c r="A17" t="s">
        <v>392</v>
      </c>
      <c r="B17">
        <v>11</v>
      </c>
      <c r="C17" t="s">
        <v>489</v>
      </c>
      <c r="D17" t="s">
        <v>131</v>
      </c>
      <c r="E17" t="s">
        <v>357</v>
      </c>
      <c r="F17">
        <v>7</v>
      </c>
      <c r="G17">
        <v>837.33</v>
      </c>
      <c r="H17">
        <v>95.83</v>
      </c>
      <c r="I17">
        <v>0</v>
      </c>
      <c r="J17">
        <v>120.83</v>
      </c>
      <c r="K17">
        <v>0</v>
      </c>
      <c r="L17">
        <v>0</v>
      </c>
      <c r="M17">
        <v>0</v>
      </c>
      <c r="N17">
        <v>124.03</v>
      </c>
      <c r="O17">
        <v>121.44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126.05</v>
      </c>
      <c r="AE17">
        <v>0</v>
      </c>
      <c r="AF17">
        <v>121.92</v>
      </c>
      <c r="AG17">
        <v>127.23</v>
      </c>
      <c r="AH17">
        <v>0</v>
      </c>
      <c r="AI17">
        <v>0</v>
      </c>
      <c r="AJ17">
        <v>126.64</v>
      </c>
      <c r="AK17">
        <v>837.33</v>
      </c>
      <c r="AL17">
        <v>11</v>
      </c>
    </row>
    <row r="18" spans="1:38" x14ac:dyDescent="0.25">
      <c r="A18" t="s">
        <v>392</v>
      </c>
      <c r="B18">
        <v>12</v>
      </c>
      <c r="C18" t="s">
        <v>203</v>
      </c>
      <c r="D18" t="s">
        <v>214</v>
      </c>
      <c r="E18" t="s">
        <v>362</v>
      </c>
      <c r="F18">
        <v>6</v>
      </c>
      <c r="G18">
        <v>792.05</v>
      </c>
      <c r="H18">
        <v>0</v>
      </c>
      <c r="I18">
        <v>132.52000000000001</v>
      </c>
      <c r="J18">
        <v>132.52000000000001</v>
      </c>
      <c r="K18">
        <v>0</v>
      </c>
      <c r="L18">
        <v>132.29</v>
      </c>
      <c r="M18">
        <v>0</v>
      </c>
      <c r="N18">
        <v>0</v>
      </c>
      <c r="O18">
        <v>0</v>
      </c>
      <c r="P18">
        <v>0</v>
      </c>
      <c r="Q18">
        <v>128.03</v>
      </c>
      <c r="R18">
        <v>133.52000000000001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133.16999999999999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133.35</v>
      </c>
      <c r="AK18">
        <v>792.05</v>
      </c>
      <c r="AL18">
        <v>12</v>
      </c>
    </row>
    <row r="19" spans="1:38" x14ac:dyDescent="0.25">
      <c r="A19" t="s">
        <v>392</v>
      </c>
      <c r="B19">
        <v>13</v>
      </c>
      <c r="C19" t="s">
        <v>178</v>
      </c>
      <c r="D19" t="s">
        <v>179</v>
      </c>
      <c r="E19" t="s">
        <v>417</v>
      </c>
      <c r="F19">
        <v>6</v>
      </c>
      <c r="G19">
        <v>785.51</v>
      </c>
      <c r="H19">
        <v>0</v>
      </c>
      <c r="I19">
        <v>0</v>
      </c>
      <c r="J19">
        <v>0</v>
      </c>
      <c r="K19">
        <v>0</v>
      </c>
      <c r="L19">
        <v>0</v>
      </c>
      <c r="M19">
        <v>130.80000000000001</v>
      </c>
      <c r="N19">
        <v>0</v>
      </c>
      <c r="O19">
        <v>0</v>
      </c>
      <c r="P19">
        <v>126.81</v>
      </c>
      <c r="Q19">
        <v>133.13</v>
      </c>
      <c r="R19">
        <v>128.51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132.25</v>
      </c>
      <c r="AB19">
        <v>0</v>
      </c>
      <c r="AC19">
        <v>0</v>
      </c>
      <c r="AD19">
        <v>0</v>
      </c>
      <c r="AE19">
        <v>134.01</v>
      </c>
      <c r="AF19">
        <v>0</v>
      </c>
      <c r="AG19">
        <v>0</v>
      </c>
      <c r="AH19">
        <v>0</v>
      </c>
      <c r="AI19">
        <v>0</v>
      </c>
      <c r="AJ19">
        <v>133.57</v>
      </c>
      <c r="AK19">
        <v>785.51</v>
      </c>
      <c r="AL19">
        <v>13</v>
      </c>
    </row>
    <row r="20" spans="1:38" x14ac:dyDescent="0.25">
      <c r="A20" t="s">
        <v>392</v>
      </c>
      <c r="B20">
        <v>14</v>
      </c>
      <c r="C20" t="s">
        <v>722</v>
      </c>
      <c r="D20" t="s">
        <v>723</v>
      </c>
      <c r="E20" t="s">
        <v>724</v>
      </c>
      <c r="F20">
        <v>6</v>
      </c>
      <c r="G20">
        <v>777.34</v>
      </c>
      <c r="H20">
        <v>0</v>
      </c>
      <c r="I20">
        <v>132.15</v>
      </c>
      <c r="J20">
        <v>130.53</v>
      </c>
      <c r="K20">
        <v>0</v>
      </c>
      <c r="L20">
        <v>0</v>
      </c>
      <c r="M20">
        <v>0</v>
      </c>
      <c r="N20">
        <v>0</v>
      </c>
      <c r="O20">
        <v>0</v>
      </c>
      <c r="P20">
        <v>128.88</v>
      </c>
      <c r="Q20">
        <v>0</v>
      </c>
      <c r="R20">
        <v>0</v>
      </c>
      <c r="S20">
        <v>0</v>
      </c>
      <c r="T20">
        <v>0</v>
      </c>
      <c r="U20">
        <v>0</v>
      </c>
      <c r="V20">
        <v>129.75</v>
      </c>
      <c r="W20">
        <v>0</v>
      </c>
      <c r="X20">
        <v>0</v>
      </c>
      <c r="Y20">
        <v>0</v>
      </c>
      <c r="Z20">
        <v>125.26</v>
      </c>
      <c r="AA20">
        <v>130.77000000000001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131.46</v>
      </c>
      <c r="AK20">
        <v>777.34</v>
      </c>
      <c r="AL20">
        <v>14</v>
      </c>
    </row>
    <row r="21" spans="1:38" x14ac:dyDescent="0.25">
      <c r="A21" t="s">
        <v>392</v>
      </c>
      <c r="B21">
        <v>15</v>
      </c>
      <c r="C21" t="s">
        <v>225</v>
      </c>
      <c r="D21" t="s">
        <v>226</v>
      </c>
      <c r="E21" t="s">
        <v>357</v>
      </c>
      <c r="F21">
        <v>6</v>
      </c>
      <c r="G21">
        <v>770.5</v>
      </c>
      <c r="H21">
        <v>0</v>
      </c>
      <c r="I21">
        <v>0</v>
      </c>
      <c r="J21">
        <v>0</v>
      </c>
      <c r="K21">
        <v>132.03</v>
      </c>
      <c r="L21">
        <v>122.26</v>
      </c>
      <c r="M21">
        <v>0</v>
      </c>
      <c r="N21">
        <v>0</v>
      </c>
      <c r="O21">
        <v>131.5</v>
      </c>
      <c r="P21">
        <v>0</v>
      </c>
      <c r="Q21">
        <v>128.1</v>
      </c>
      <c r="R21">
        <v>123.58</v>
      </c>
      <c r="S21">
        <v>0</v>
      </c>
      <c r="T21">
        <v>0</v>
      </c>
      <c r="U21">
        <v>0</v>
      </c>
      <c r="V21">
        <v>0</v>
      </c>
      <c r="W21">
        <v>133.03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132.53</v>
      </c>
      <c r="AK21">
        <v>770.5</v>
      </c>
      <c r="AL21">
        <v>15</v>
      </c>
    </row>
    <row r="22" spans="1:38" x14ac:dyDescent="0.25">
      <c r="A22" t="s">
        <v>392</v>
      </c>
      <c r="B22">
        <v>16</v>
      </c>
      <c r="C22" t="s">
        <v>472</v>
      </c>
      <c r="D22" t="s">
        <v>473</v>
      </c>
      <c r="E22" t="s">
        <v>363</v>
      </c>
      <c r="F22">
        <v>5</v>
      </c>
      <c r="G22">
        <v>638.59</v>
      </c>
      <c r="H22">
        <v>0</v>
      </c>
      <c r="I22">
        <v>0</v>
      </c>
      <c r="J22">
        <v>0</v>
      </c>
      <c r="K22">
        <v>128.91</v>
      </c>
      <c r="L22">
        <v>0</v>
      </c>
      <c r="M22">
        <v>0</v>
      </c>
      <c r="N22">
        <v>0</v>
      </c>
      <c r="O22">
        <v>129.58000000000001</v>
      </c>
      <c r="P22">
        <v>0</v>
      </c>
      <c r="Q22">
        <v>128.72999999999999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124.11</v>
      </c>
      <c r="Z22">
        <v>0</v>
      </c>
      <c r="AA22">
        <v>0</v>
      </c>
      <c r="AB22">
        <v>127.26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129.25</v>
      </c>
      <c r="AK22">
        <v>638.59</v>
      </c>
      <c r="AL22">
        <v>16</v>
      </c>
    </row>
    <row r="23" spans="1:38" x14ac:dyDescent="0.25">
      <c r="A23" t="s">
        <v>392</v>
      </c>
      <c r="B23">
        <v>17</v>
      </c>
      <c r="C23" t="s">
        <v>455</v>
      </c>
      <c r="D23" t="s">
        <v>456</v>
      </c>
      <c r="E23" t="s">
        <v>362</v>
      </c>
      <c r="F23">
        <v>5</v>
      </c>
      <c r="G23">
        <v>632.57000000000005</v>
      </c>
      <c r="H23">
        <v>0</v>
      </c>
      <c r="I23">
        <v>123.5</v>
      </c>
      <c r="J23">
        <v>125.38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123.76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131.68</v>
      </c>
      <c r="AA23">
        <v>0</v>
      </c>
      <c r="AB23">
        <v>0</v>
      </c>
      <c r="AC23">
        <v>0</v>
      </c>
      <c r="AD23">
        <v>128.25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129.97</v>
      </c>
      <c r="AK23">
        <v>632.57000000000005</v>
      </c>
      <c r="AL23">
        <v>17</v>
      </c>
    </row>
    <row r="24" spans="1:38" x14ac:dyDescent="0.25">
      <c r="A24" t="s">
        <v>392</v>
      </c>
      <c r="B24">
        <v>18</v>
      </c>
      <c r="C24" t="s">
        <v>211</v>
      </c>
      <c r="D24" t="s">
        <v>228</v>
      </c>
      <c r="E24" t="s">
        <v>367</v>
      </c>
      <c r="F24">
        <v>5</v>
      </c>
      <c r="G24">
        <v>631.24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124.79</v>
      </c>
      <c r="Q24">
        <v>0</v>
      </c>
      <c r="R24">
        <v>0</v>
      </c>
      <c r="S24">
        <v>0</v>
      </c>
      <c r="T24">
        <v>0</v>
      </c>
      <c r="U24">
        <v>126.67</v>
      </c>
      <c r="V24">
        <v>0</v>
      </c>
      <c r="W24">
        <v>130.22999999999999</v>
      </c>
      <c r="X24">
        <v>0</v>
      </c>
      <c r="Y24">
        <v>125.22</v>
      </c>
      <c r="Z24">
        <v>0</v>
      </c>
      <c r="AA24">
        <v>0</v>
      </c>
      <c r="AB24">
        <v>124.33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128.44999999999999</v>
      </c>
      <c r="AK24">
        <v>631.24</v>
      </c>
      <c r="AL24">
        <v>18</v>
      </c>
    </row>
    <row r="25" spans="1:38" x14ac:dyDescent="0.25">
      <c r="A25" t="s">
        <v>392</v>
      </c>
      <c r="B25">
        <v>19</v>
      </c>
      <c r="C25" t="s">
        <v>109</v>
      </c>
      <c r="D25" t="s">
        <v>110</v>
      </c>
      <c r="E25" t="s">
        <v>373</v>
      </c>
      <c r="F25">
        <v>5</v>
      </c>
      <c r="G25">
        <v>617.17999999999995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125.07</v>
      </c>
      <c r="P25">
        <v>121.2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123.38</v>
      </c>
      <c r="X25">
        <v>0</v>
      </c>
      <c r="Y25">
        <v>0</v>
      </c>
      <c r="Z25">
        <v>0</v>
      </c>
      <c r="AA25">
        <v>0</v>
      </c>
      <c r="AB25">
        <v>125.19</v>
      </c>
      <c r="AC25">
        <v>0</v>
      </c>
      <c r="AD25">
        <v>122.34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125.13</v>
      </c>
      <c r="AK25">
        <v>617.17999999999995</v>
      </c>
      <c r="AL25">
        <v>19</v>
      </c>
    </row>
    <row r="26" spans="1:38" x14ac:dyDescent="0.25">
      <c r="A26" t="s">
        <v>392</v>
      </c>
      <c r="B26">
        <v>20</v>
      </c>
      <c r="C26" t="s">
        <v>189</v>
      </c>
      <c r="D26" t="s">
        <v>190</v>
      </c>
      <c r="E26" t="s">
        <v>443</v>
      </c>
      <c r="F26">
        <v>5</v>
      </c>
      <c r="G26">
        <v>605.59</v>
      </c>
      <c r="H26">
        <v>0</v>
      </c>
      <c r="I26">
        <v>0</v>
      </c>
      <c r="J26">
        <v>126.64</v>
      </c>
      <c r="K26">
        <v>0</v>
      </c>
      <c r="L26">
        <v>119.61</v>
      </c>
      <c r="M26">
        <v>0</v>
      </c>
      <c r="N26">
        <v>0</v>
      </c>
      <c r="O26">
        <v>120.48</v>
      </c>
      <c r="P26">
        <v>121.89</v>
      </c>
      <c r="Q26">
        <v>0</v>
      </c>
      <c r="R26">
        <v>116.97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124.27</v>
      </c>
      <c r="AK26">
        <v>605.59</v>
      </c>
      <c r="AL26">
        <v>20</v>
      </c>
    </row>
    <row r="27" spans="1:38" x14ac:dyDescent="0.25">
      <c r="A27" t="s">
        <v>392</v>
      </c>
      <c r="B27">
        <v>21</v>
      </c>
      <c r="C27" t="s">
        <v>506</v>
      </c>
      <c r="D27" t="s">
        <v>303</v>
      </c>
      <c r="E27" t="s">
        <v>375</v>
      </c>
      <c r="F27">
        <v>4</v>
      </c>
      <c r="G27">
        <v>521.78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132.13</v>
      </c>
      <c r="O27">
        <v>0</v>
      </c>
      <c r="P27">
        <v>0</v>
      </c>
      <c r="Q27">
        <v>0</v>
      </c>
      <c r="R27">
        <v>0</v>
      </c>
      <c r="S27">
        <v>0</v>
      </c>
      <c r="T27">
        <v>130.06</v>
      </c>
      <c r="U27">
        <v>0</v>
      </c>
      <c r="V27">
        <v>0</v>
      </c>
      <c r="W27">
        <v>133.01</v>
      </c>
      <c r="X27">
        <v>0</v>
      </c>
      <c r="Y27">
        <v>126.58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132.57</v>
      </c>
      <c r="AK27">
        <v>521.78</v>
      </c>
      <c r="AL27">
        <v>21</v>
      </c>
    </row>
    <row r="28" spans="1:38" x14ac:dyDescent="0.25">
      <c r="A28" t="s">
        <v>392</v>
      </c>
      <c r="B28">
        <v>22</v>
      </c>
      <c r="C28" t="s">
        <v>329</v>
      </c>
      <c r="D28" t="s">
        <v>193</v>
      </c>
      <c r="E28" t="s">
        <v>373</v>
      </c>
      <c r="F28">
        <v>4</v>
      </c>
      <c r="G28">
        <v>509.7</v>
      </c>
      <c r="H28">
        <v>0</v>
      </c>
      <c r="I28">
        <v>127.32</v>
      </c>
      <c r="J28">
        <v>0</v>
      </c>
      <c r="K28">
        <v>0</v>
      </c>
      <c r="L28">
        <v>0</v>
      </c>
      <c r="M28">
        <v>0</v>
      </c>
      <c r="N28">
        <v>0</v>
      </c>
      <c r="O28">
        <v>130.59</v>
      </c>
      <c r="P28">
        <v>127.05</v>
      </c>
      <c r="Q28">
        <v>0</v>
      </c>
      <c r="R28">
        <v>124.74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128.96</v>
      </c>
      <c r="AK28">
        <v>509.7</v>
      </c>
      <c r="AL28">
        <v>22</v>
      </c>
    </row>
    <row r="29" spans="1:38" x14ac:dyDescent="0.25">
      <c r="A29" t="s">
        <v>392</v>
      </c>
      <c r="B29">
        <v>23</v>
      </c>
      <c r="C29" t="s">
        <v>87</v>
      </c>
      <c r="D29" t="s">
        <v>202</v>
      </c>
      <c r="E29" t="s">
        <v>417</v>
      </c>
      <c r="F29">
        <v>4</v>
      </c>
      <c r="G29">
        <v>503.18</v>
      </c>
      <c r="H29">
        <v>0</v>
      </c>
      <c r="I29">
        <v>0</v>
      </c>
      <c r="J29">
        <v>0</v>
      </c>
      <c r="K29">
        <v>0</v>
      </c>
      <c r="L29">
        <v>126.72</v>
      </c>
      <c r="M29">
        <v>0</v>
      </c>
      <c r="N29">
        <v>126.62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121.03</v>
      </c>
      <c r="V29">
        <v>0</v>
      </c>
      <c r="W29">
        <v>0</v>
      </c>
      <c r="X29">
        <v>0</v>
      </c>
      <c r="Y29">
        <v>0</v>
      </c>
      <c r="Z29">
        <v>128.81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127.77</v>
      </c>
      <c r="AK29">
        <v>503.18</v>
      </c>
      <c r="AL29">
        <v>23</v>
      </c>
    </row>
    <row r="30" spans="1:38" x14ac:dyDescent="0.25">
      <c r="A30" t="s">
        <v>392</v>
      </c>
      <c r="B30">
        <v>24</v>
      </c>
      <c r="C30" t="s">
        <v>196</v>
      </c>
      <c r="D30" t="s">
        <v>197</v>
      </c>
      <c r="E30" t="s">
        <v>357</v>
      </c>
      <c r="F30">
        <v>4</v>
      </c>
      <c r="G30">
        <v>448.38</v>
      </c>
      <c r="H30">
        <v>0</v>
      </c>
      <c r="I30">
        <v>0</v>
      </c>
      <c r="J30">
        <v>127.9</v>
      </c>
      <c r="K30">
        <v>0</v>
      </c>
      <c r="L30">
        <v>128.28</v>
      </c>
      <c r="M30">
        <v>0</v>
      </c>
      <c r="N30">
        <v>0</v>
      </c>
      <c r="O30">
        <v>0</v>
      </c>
      <c r="P30">
        <v>127.91</v>
      </c>
      <c r="Q30">
        <v>64.290000000000006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128.1</v>
      </c>
      <c r="AK30">
        <v>448.38</v>
      </c>
      <c r="AL30">
        <v>24</v>
      </c>
    </row>
    <row r="31" spans="1:38" x14ac:dyDescent="0.25">
      <c r="A31" t="s">
        <v>392</v>
      </c>
      <c r="B31">
        <v>25</v>
      </c>
      <c r="C31" t="s">
        <v>478</v>
      </c>
      <c r="D31" t="s">
        <v>492</v>
      </c>
      <c r="E31" t="s">
        <v>367</v>
      </c>
      <c r="F31">
        <v>3</v>
      </c>
      <c r="G31">
        <v>390.23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131.36000000000001</v>
      </c>
      <c r="Q31">
        <v>129.69999999999999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129.16999999999999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130.53</v>
      </c>
      <c r="AK31">
        <v>390.23</v>
      </c>
      <c r="AL31">
        <v>25</v>
      </c>
    </row>
    <row r="32" spans="1:38" x14ac:dyDescent="0.25">
      <c r="A32" t="s">
        <v>392</v>
      </c>
      <c r="B32">
        <v>26</v>
      </c>
      <c r="C32" t="s">
        <v>182</v>
      </c>
      <c r="D32" t="s">
        <v>415</v>
      </c>
      <c r="E32" t="s">
        <v>387</v>
      </c>
      <c r="F32">
        <v>3</v>
      </c>
      <c r="G32">
        <v>387.64</v>
      </c>
      <c r="H32">
        <v>0</v>
      </c>
      <c r="I32">
        <v>0</v>
      </c>
      <c r="J32">
        <v>0</v>
      </c>
      <c r="K32">
        <v>132.16999999999999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126.14</v>
      </c>
      <c r="X32">
        <v>129.33000000000001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130.75</v>
      </c>
      <c r="AK32">
        <v>387.64</v>
      </c>
      <c r="AL32">
        <v>26</v>
      </c>
    </row>
    <row r="33" spans="1:38" x14ac:dyDescent="0.25">
      <c r="A33" t="s">
        <v>392</v>
      </c>
      <c r="B33">
        <v>27</v>
      </c>
      <c r="C33" t="s">
        <v>794</v>
      </c>
      <c r="D33" t="s">
        <v>795</v>
      </c>
      <c r="E33" t="s">
        <v>380</v>
      </c>
      <c r="F33">
        <v>3</v>
      </c>
      <c r="G33">
        <v>386.52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128.66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128.41</v>
      </c>
      <c r="AC33">
        <v>129.44999999999999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129.06</v>
      </c>
      <c r="AK33">
        <v>386.52</v>
      </c>
      <c r="AL33">
        <v>27</v>
      </c>
    </row>
    <row r="34" spans="1:38" x14ac:dyDescent="0.25">
      <c r="A34" t="s">
        <v>392</v>
      </c>
      <c r="B34">
        <v>28</v>
      </c>
      <c r="C34" t="s">
        <v>266</v>
      </c>
      <c r="D34" t="s">
        <v>428</v>
      </c>
      <c r="E34" t="s">
        <v>362</v>
      </c>
      <c r="F34">
        <v>3</v>
      </c>
      <c r="G34">
        <v>382.92</v>
      </c>
      <c r="H34">
        <v>0</v>
      </c>
      <c r="I34">
        <v>122.8</v>
      </c>
      <c r="J34">
        <v>130.38</v>
      </c>
      <c r="K34">
        <v>0</v>
      </c>
      <c r="L34">
        <v>0</v>
      </c>
      <c r="M34">
        <v>0</v>
      </c>
      <c r="N34">
        <v>0</v>
      </c>
      <c r="O34">
        <v>129.74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130.06</v>
      </c>
      <c r="AK34">
        <v>382.92</v>
      </c>
      <c r="AL34">
        <v>28</v>
      </c>
    </row>
    <row r="35" spans="1:38" x14ac:dyDescent="0.25">
      <c r="A35" t="s">
        <v>392</v>
      </c>
      <c r="B35">
        <v>29</v>
      </c>
      <c r="C35" t="s">
        <v>116</v>
      </c>
      <c r="D35" t="s">
        <v>117</v>
      </c>
      <c r="E35" t="s">
        <v>358</v>
      </c>
      <c r="F35">
        <v>3</v>
      </c>
      <c r="G35">
        <v>372.97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117.22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132.93</v>
      </c>
      <c r="AF35">
        <v>122.82</v>
      </c>
      <c r="AG35">
        <v>0</v>
      </c>
      <c r="AH35">
        <v>0</v>
      </c>
      <c r="AI35">
        <v>0</v>
      </c>
      <c r="AJ35">
        <v>127.88</v>
      </c>
      <c r="AK35">
        <v>372.97</v>
      </c>
      <c r="AL35">
        <v>29</v>
      </c>
    </row>
    <row r="36" spans="1:38" x14ac:dyDescent="0.25">
      <c r="A36" t="s">
        <v>392</v>
      </c>
      <c r="B36">
        <v>30</v>
      </c>
      <c r="C36" t="s">
        <v>302</v>
      </c>
      <c r="D36" t="s">
        <v>303</v>
      </c>
      <c r="E36" t="s">
        <v>417</v>
      </c>
      <c r="F36">
        <v>3</v>
      </c>
      <c r="G36">
        <v>371.5</v>
      </c>
      <c r="H36">
        <v>0</v>
      </c>
      <c r="I36">
        <v>0</v>
      </c>
      <c r="J36">
        <v>125.43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124.59</v>
      </c>
      <c r="V36">
        <v>121.48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125.01</v>
      </c>
      <c r="AK36">
        <v>371.5</v>
      </c>
      <c r="AL36">
        <v>30</v>
      </c>
    </row>
    <row r="37" spans="1:38" x14ac:dyDescent="0.25">
      <c r="A37" t="s">
        <v>392</v>
      </c>
      <c r="B37">
        <v>31</v>
      </c>
      <c r="C37" t="s">
        <v>334</v>
      </c>
      <c r="D37" t="s">
        <v>589</v>
      </c>
      <c r="E37" t="s">
        <v>358</v>
      </c>
      <c r="F37">
        <v>3</v>
      </c>
      <c r="G37">
        <v>368.64</v>
      </c>
      <c r="H37">
        <v>0</v>
      </c>
      <c r="I37">
        <v>121.12</v>
      </c>
      <c r="J37">
        <v>0</v>
      </c>
      <c r="K37">
        <v>124.64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122.88</v>
      </c>
      <c r="AI37">
        <v>1</v>
      </c>
      <c r="AJ37">
        <v>122.88</v>
      </c>
      <c r="AK37">
        <v>368.64</v>
      </c>
      <c r="AL37">
        <v>31</v>
      </c>
    </row>
    <row r="38" spans="1:38" x14ac:dyDescent="0.25">
      <c r="A38" t="s">
        <v>392</v>
      </c>
      <c r="B38">
        <v>32</v>
      </c>
      <c r="C38" t="s">
        <v>732</v>
      </c>
      <c r="D38" t="s">
        <v>733</v>
      </c>
      <c r="E38" t="s">
        <v>457</v>
      </c>
      <c r="F38">
        <v>3</v>
      </c>
      <c r="G38">
        <v>362.23</v>
      </c>
      <c r="H38">
        <v>0</v>
      </c>
      <c r="I38">
        <v>100</v>
      </c>
      <c r="J38">
        <v>0</v>
      </c>
      <c r="K38">
        <v>132.61000000000001</v>
      </c>
      <c r="L38">
        <v>0</v>
      </c>
      <c r="M38">
        <v>129.62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131.12</v>
      </c>
      <c r="AK38">
        <v>362.23</v>
      </c>
      <c r="AL38">
        <v>32</v>
      </c>
    </row>
    <row r="39" spans="1:38" x14ac:dyDescent="0.25">
      <c r="A39" t="s">
        <v>392</v>
      </c>
      <c r="B39">
        <v>33</v>
      </c>
      <c r="C39" t="s">
        <v>652</v>
      </c>
      <c r="D39" t="s">
        <v>667</v>
      </c>
      <c r="E39" t="s">
        <v>668</v>
      </c>
      <c r="F39">
        <v>3</v>
      </c>
      <c r="G39">
        <v>306.38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100</v>
      </c>
      <c r="T39">
        <v>0</v>
      </c>
      <c r="U39">
        <v>0</v>
      </c>
      <c r="V39">
        <v>0</v>
      </c>
      <c r="W39">
        <v>82.14</v>
      </c>
      <c r="X39">
        <v>0</v>
      </c>
      <c r="Y39">
        <v>0</v>
      </c>
      <c r="Z39">
        <v>124.24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112.12</v>
      </c>
      <c r="AK39">
        <v>306.38</v>
      </c>
      <c r="AL39">
        <v>33</v>
      </c>
    </row>
    <row r="40" spans="1:38" x14ac:dyDescent="0.25">
      <c r="A40" t="s">
        <v>392</v>
      </c>
      <c r="B40">
        <v>34</v>
      </c>
      <c r="C40" t="s">
        <v>735</v>
      </c>
      <c r="D40" t="s">
        <v>739</v>
      </c>
      <c r="E40" t="s">
        <v>357</v>
      </c>
      <c r="F40">
        <v>3</v>
      </c>
      <c r="G40">
        <v>299.87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92.86</v>
      </c>
      <c r="R40">
        <v>118.55</v>
      </c>
      <c r="S40">
        <v>88.46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105.71</v>
      </c>
      <c r="AK40">
        <v>299.87</v>
      </c>
      <c r="AL40">
        <v>34</v>
      </c>
    </row>
    <row r="41" spans="1:38" x14ac:dyDescent="0.25">
      <c r="A41" t="s">
        <v>392</v>
      </c>
      <c r="B41">
        <v>35</v>
      </c>
      <c r="C41" t="s">
        <v>498</v>
      </c>
      <c r="D41" t="s">
        <v>931</v>
      </c>
      <c r="E41" t="s">
        <v>379</v>
      </c>
      <c r="F41">
        <v>2</v>
      </c>
      <c r="G41">
        <v>265.8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132.68</v>
      </c>
      <c r="AA41">
        <v>0</v>
      </c>
      <c r="AB41">
        <v>0</v>
      </c>
      <c r="AC41">
        <v>0</v>
      </c>
      <c r="AD41">
        <v>0</v>
      </c>
      <c r="AE41">
        <v>133.12</v>
      </c>
      <c r="AF41">
        <v>0</v>
      </c>
      <c r="AG41">
        <v>0</v>
      </c>
      <c r="AH41">
        <v>0</v>
      </c>
      <c r="AI41">
        <v>0</v>
      </c>
      <c r="AJ41">
        <v>132.9</v>
      </c>
      <c r="AK41">
        <v>265.8</v>
      </c>
      <c r="AL41">
        <v>35</v>
      </c>
    </row>
    <row r="42" spans="1:38" x14ac:dyDescent="0.25">
      <c r="A42" t="s">
        <v>392</v>
      </c>
      <c r="B42">
        <v>36</v>
      </c>
      <c r="C42" t="s">
        <v>666</v>
      </c>
      <c r="D42" t="s">
        <v>712</v>
      </c>
      <c r="E42" t="s">
        <v>367</v>
      </c>
      <c r="F42">
        <v>2</v>
      </c>
      <c r="G42">
        <v>265.29000000000002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132.76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132.53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132.65</v>
      </c>
      <c r="AK42">
        <v>265.29000000000002</v>
      </c>
      <c r="AL42">
        <v>36</v>
      </c>
    </row>
    <row r="43" spans="1:38" x14ac:dyDescent="0.25">
      <c r="A43" t="s">
        <v>392</v>
      </c>
      <c r="B43">
        <v>37</v>
      </c>
      <c r="C43" t="s">
        <v>178</v>
      </c>
      <c r="D43" t="s">
        <v>239</v>
      </c>
      <c r="E43" t="s">
        <v>417</v>
      </c>
      <c r="F43">
        <v>2</v>
      </c>
      <c r="G43">
        <v>263.75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128.71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135.04</v>
      </c>
      <c r="AF43">
        <v>0</v>
      </c>
      <c r="AG43">
        <v>0</v>
      </c>
      <c r="AH43">
        <v>0</v>
      </c>
      <c r="AI43">
        <v>0</v>
      </c>
      <c r="AJ43">
        <v>131.88</v>
      </c>
      <c r="AK43">
        <v>263.75</v>
      </c>
      <c r="AL43">
        <v>37</v>
      </c>
    </row>
    <row r="44" spans="1:38" x14ac:dyDescent="0.25">
      <c r="A44" t="s">
        <v>392</v>
      </c>
      <c r="B44">
        <v>38</v>
      </c>
      <c r="C44" t="s">
        <v>744</v>
      </c>
      <c r="D44" t="s">
        <v>745</v>
      </c>
      <c r="E44" t="s">
        <v>357</v>
      </c>
      <c r="F44">
        <v>3</v>
      </c>
      <c r="G44">
        <v>261.49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92.86</v>
      </c>
      <c r="R44">
        <v>118.63</v>
      </c>
      <c r="S44">
        <v>50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105.75</v>
      </c>
      <c r="AK44">
        <v>261.49</v>
      </c>
      <c r="AL44">
        <v>38</v>
      </c>
    </row>
    <row r="45" spans="1:38" x14ac:dyDescent="0.25">
      <c r="A45" t="s">
        <v>392</v>
      </c>
      <c r="B45">
        <v>39</v>
      </c>
      <c r="C45" t="s">
        <v>670</v>
      </c>
      <c r="D45" t="s">
        <v>671</v>
      </c>
      <c r="E45" t="s">
        <v>367</v>
      </c>
      <c r="F45">
        <v>2</v>
      </c>
      <c r="G45">
        <v>260.27999999999997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128.19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132.09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130.13999999999999</v>
      </c>
      <c r="AK45">
        <v>260.27999999999997</v>
      </c>
      <c r="AL45">
        <v>39</v>
      </c>
    </row>
    <row r="46" spans="1:38" x14ac:dyDescent="0.25">
      <c r="A46" t="s">
        <v>392</v>
      </c>
      <c r="B46">
        <v>40</v>
      </c>
      <c r="C46" t="s">
        <v>1132</v>
      </c>
      <c r="D46" t="s">
        <v>1133</v>
      </c>
      <c r="E46" t="s">
        <v>417</v>
      </c>
      <c r="F46">
        <v>2</v>
      </c>
      <c r="G46">
        <v>259.89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128.41</v>
      </c>
      <c r="AC46">
        <v>131.47999999999999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129.94999999999999</v>
      </c>
      <c r="AK46">
        <v>259.89</v>
      </c>
      <c r="AL46">
        <v>40</v>
      </c>
    </row>
    <row r="47" spans="1:38" x14ac:dyDescent="0.25">
      <c r="A47" t="s">
        <v>392</v>
      </c>
      <c r="B47">
        <v>41</v>
      </c>
      <c r="C47" t="s">
        <v>1023</v>
      </c>
      <c r="D47" t="s">
        <v>193</v>
      </c>
      <c r="E47" t="s">
        <v>417</v>
      </c>
      <c r="F47">
        <v>2</v>
      </c>
      <c r="G47">
        <v>258.79000000000002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129.77000000000001</v>
      </c>
      <c r="Z47">
        <v>0</v>
      </c>
      <c r="AA47">
        <v>0</v>
      </c>
      <c r="AB47">
        <v>129.02000000000001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129.4</v>
      </c>
      <c r="AK47">
        <v>258.79000000000002</v>
      </c>
      <c r="AL47">
        <v>41</v>
      </c>
    </row>
    <row r="48" spans="1:38" x14ac:dyDescent="0.25">
      <c r="A48" t="s">
        <v>392</v>
      </c>
      <c r="B48">
        <v>42</v>
      </c>
      <c r="C48" t="s">
        <v>319</v>
      </c>
      <c r="D48" t="s">
        <v>791</v>
      </c>
      <c r="E48" t="s">
        <v>357</v>
      </c>
      <c r="F48">
        <v>2</v>
      </c>
      <c r="G48">
        <v>258.64999999999998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129.57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129.08000000000001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129.33000000000001</v>
      </c>
      <c r="AK48">
        <v>258.64999999999998</v>
      </c>
      <c r="AL48">
        <v>42</v>
      </c>
    </row>
    <row r="49" spans="1:38" x14ac:dyDescent="0.25">
      <c r="A49" t="s">
        <v>392</v>
      </c>
      <c r="B49">
        <v>43</v>
      </c>
      <c r="C49" t="s">
        <v>1124</v>
      </c>
      <c r="D49" t="s">
        <v>1125</v>
      </c>
      <c r="E49" t="s">
        <v>383</v>
      </c>
      <c r="F49">
        <v>2</v>
      </c>
      <c r="G49">
        <v>258.45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129.49</v>
      </c>
      <c r="AB49">
        <v>0</v>
      </c>
      <c r="AC49">
        <v>128.96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129.22999999999999</v>
      </c>
      <c r="AK49">
        <v>258.45</v>
      </c>
      <c r="AL49">
        <v>43</v>
      </c>
    </row>
    <row r="50" spans="1:38" x14ac:dyDescent="0.25">
      <c r="A50" t="s">
        <v>392</v>
      </c>
      <c r="B50">
        <v>44</v>
      </c>
      <c r="C50" t="s">
        <v>1122</v>
      </c>
      <c r="D50" t="s">
        <v>1292</v>
      </c>
      <c r="E50" t="s">
        <v>367</v>
      </c>
      <c r="F50">
        <v>2</v>
      </c>
      <c r="G50">
        <v>257.35000000000002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127.35</v>
      </c>
      <c r="AD50">
        <v>0</v>
      </c>
      <c r="AE50">
        <v>0</v>
      </c>
      <c r="AF50">
        <v>0</v>
      </c>
      <c r="AG50">
        <v>130</v>
      </c>
      <c r="AH50">
        <v>0</v>
      </c>
      <c r="AI50">
        <v>0</v>
      </c>
      <c r="AJ50">
        <v>128.68</v>
      </c>
      <c r="AK50">
        <v>257.35000000000002</v>
      </c>
      <c r="AL50">
        <v>44</v>
      </c>
    </row>
    <row r="51" spans="1:38" x14ac:dyDescent="0.25">
      <c r="A51" t="s">
        <v>392</v>
      </c>
      <c r="B51">
        <v>45</v>
      </c>
      <c r="C51" t="s">
        <v>515</v>
      </c>
      <c r="D51" t="s">
        <v>632</v>
      </c>
      <c r="E51" t="s">
        <v>367</v>
      </c>
      <c r="F51">
        <v>2</v>
      </c>
      <c r="G51">
        <v>256.26</v>
      </c>
      <c r="H51">
        <v>0</v>
      </c>
      <c r="I51">
        <v>0</v>
      </c>
      <c r="J51">
        <v>125.44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130.82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128.13</v>
      </c>
      <c r="AK51">
        <v>256.26</v>
      </c>
      <c r="AL51">
        <v>45</v>
      </c>
    </row>
    <row r="52" spans="1:38" x14ac:dyDescent="0.25">
      <c r="A52" t="s">
        <v>392</v>
      </c>
      <c r="B52">
        <v>46</v>
      </c>
      <c r="C52" t="s">
        <v>610</v>
      </c>
      <c r="D52" t="s">
        <v>611</v>
      </c>
      <c r="E52" t="s">
        <v>367</v>
      </c>
      <c r="F52">
        <v>2</v>
      </c>
      <c r="G52">
        <v>254.48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131.16999999999999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123.31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127.24</v>
      </c>
      <c r="AK52">
        <v>254.48</v>
      </c>
      <c r="AL52">
        <v>46</v>
      </c>
    </row>
    <row r="53" spans="1:38" x14ac:dyDescent="0.25">
      <c r="A53" t="s">
        <v>392</v>
      </c>
      <c r="B53">
        <v>47</v>
      </c>
      <c r="C53" t="s">
        <v>188</v>
      </c>
      <c r="D53" t="s">
        <v>671</v>
      </c>
      <c r="E53" t="s">
        <v>746</v>
      </c>
      <c r="F53">
        <v>2</v>
      </c>
      <c r="G53">
        <v>254.11</v>
      </c>
      <c r="H53">
        <v>0</v>
      </c>
      <c r="I53">
        <v>0</v>
      </c>
      <c r="J53">
        <v>0</v>
      </c>
      <c r="K53">
        <v>127.21</v>
      </c>
      <c r="L53">
        <v>0</v>
      </c>
      <c r="M53">
        <v>126.9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127.06</v>
      </c>
      <c r="AK53">
        <v>254.11</v>
      </c>
      <c r="AL53">
        <v>47</v>
      </c>
    </row>
    <row r="54" spans="1:38" x14ac:dyDescent="0.25">
      <c r="A54" t="s">
        <v>392</v>
      </c>
      <c r="B54">
        <v>48</v>
      </c>
      <c r="C54" t="s">
        <v>346</v>
      </c>
      <c r="D54" t="s">
        <v>733</v>
      </c>
      <c r="E54" t="s">
        <v>457</v>
      </c>
      <c r="F54">
        <v>2</v>
      </c>
      <c r="G54">
        <v>253.38</v>
      </c>
      <c r="H54">
        <v>0</v>
      </c>
      <c r="I54">
        <v>0</v>
      </c>
      <c r="J54">
        <v>128.28</v>
      </c>
      <c r="K54">
        <v>0</v>
      </c>
      <c r="L54">
        <v>0</v>
      </c>
      <c r="M54">
        <v>0</v>
      </c>
      <c r="N54">
        <v>125.1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126.69</v>
      </c>
      <c r="AK54">
        <v>253.38</v>
      </c>
      <c r="AL54">
        <v>48</v>
      </c>
    </row>
    <row r="55" spans="1:38" x14ac:dyDescent="0.25">
      <c r="A55" t="s">
        <v>392</v>
      </c>
      <c r="B55">
        <v>49</v>
      </c>
      <c r="C55" t="s">
        <v>748</v>
      </c>
      <c r="D55" t="s">
        <v>273</v>
      </c>
      <c r="E55" t="s">
        <v>749</v>
      </c>
      <c r="F55">
        <v>2</v>
      </c>
      <c r="G55">
        <v>250.32</v>
      </c>
      <c r="H55">
        <v>126.53</v>
      </c>
      <c r="I55">
        <v>123.79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125.16</v>
      </c>
      <c r="AK55">
        <v>250.32</v>
      </c>
      <c r="AL55">
        <v>49</v>
      </c>
    </row>
    <row r="56" spans="1:38" x14ac:dyDescent="0.25">
      <c r="A56" t="s">
        <v>392</v>
      </c>
      <c r="B56">
        <v>50</v>
      </c>
      <c r="C56" t="s">
        <v>755</v>
      </c>
      <c r="D56" t="s">
        <v>756</v>
      </c>
      <c r="E56" t="s">
        <v>365</v>
      </c>
      <c r="F56">
        <v>2</v>
      </c>
      <c r="G56">
        <v>237.3</v>
      </c>
      <c r="H56">
        <v>0</v>
      </c>
      <c r="I56">
        <v>0</v>
      </c>
      <c r="J56">
        <v>118.65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118.65</v>
      </c>
      <c r="AI56">
        <v>1</v>
      </c>
      <c r="AJ56">
        <v>118.65</v>
      </c>
      <c r="AK56">
        <v>237.3</v>
      </c>
      <c r="AL56">
        <v>50</v>
      </c>
    </row>
    <row r="57" spans="1:38" x14ac:dyDescent="0.25">
      <c r="A57" t="s">
        <v>392</v>
      </c>
      <c r="B57">
        <v>51</v>
      </c>
      <c r="C57" t="s">
        <v>757</v>
      </c>
      <c r="D57" t="s">
        <v>509</v>
      </c>
      <c r="F57">
        <v>2</v>
      </c>
      <c r="G57">
        <v>237.27</v>
      </c>
      <c r="H57">
        <v>0</v>
      </c>
      <c r="I57">
        <v>0</v>
      </c>
      <c r="J57">
        <v>0</v>
      </c>
      <c r="K57">
        <v>0</v>
      </c>
      <c r="L57">
        <v>0</v>
      </c>
      <c r="M57">
        <v>121.31</v>
      </c>
      <c r="N57">
        <v>115.96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118.64</v>
      </c>
      <c r="AK57">
        <v>237.27</v>
      </c>
      <c r="AL57">
        <v>51</v>
      </c>
    </row>
    <row r="58" spans="1:38" x14ac:dyDescent="0.25">
      <c r="A58" t="s">
        <v>392</v>
      </c>
      <c r="B58">
        <v>52</v>
      </c>
      <c r="C58" t="s">
        <v>657</v>
      </c>
      <c r="D58" t="s">
        <v>689</v>
      </c>
      <c r="E58" t="s">
        <v>382</v>
      </c>
      <c r="F58">
        <v>2</v>
      </c>
      <c r="G58">
        <v>229.72</v>
      </c>
      <c r="H58">
        <v>100</v>
      </c>
      <c r="I58">
        <v>129.72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114.86</v>
      </c>
      <c r="AK58">
        <v>229.72</v>
      </c>
      <c r="AL58">
        <v>52</v>
      </c>
    </row>
    <row r="59" spans="1:38" x14ac:dyDescent="0.25">
      <c r="A59" t="s">
        <v>392</v>
      </c>
      <c r="B59">
        <v>53</v>
      </c>
      <c r="C59" t="s">
        <v>127</v>
      </c>
      <c r="D59" t="s">
        <v>128</v>
      </c>
      <c r="E59" t="s">
        <v>357</v>
      </c>
      <c r="F59">
        <v>2</v>
      </c>
      <c r="G59">
        <v>225.24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129.09</v>
      </c>
      <c r="Q59">
        <v>0</v>
      </c>
      <c r="R59">
        <v>0</v>
      </c>
      <c r="S59">
        <v>0</v>
      </c>
      <c r="T59">
        <v>0</v>
      </c>
      <c r="U59">
        <v>0</v>
      </c>
      <c r="V59">
        <v>96.15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112.62</v>
      </c>
      <c r="AK59">
        <v>225.24</v>
      </c>
      <c r="AL59">
        <v>53</v>
      </c>
    </row>
    <row r="60" spans="1:38" x14ac:dyDescent="0.25">
      <c r="A60" t="s">
        <v>392</v>
      </c>
      <c r="B60">
        <v>54</v>
      </c>
      <c r="C60" t="s">
        <v>584</v>
      </c>
      <c r="D60" t="s">
        <v>607</v>
      </c>
      <c r="E60" t="s">
        <v>357</v>
      </c>
      <c r="F60">
        <v>2</v>
      </c>
      <c r="G60">
        <v>223.33</v>
      </c>
      <c r="H60">
        <v>0</v>
      </c>
      <c r="I60">
        <v>0</v>
      </c>
      <c r="J60">
        <v>106.38</v>
      </c>
      <c r="K60">
        <v>0</v>
      </c>
      <c r="L60">
        <v>116.95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111.67</v>
      </c>
      <c r="AK60">
        <v>223.33</v>
      </c>
      <c r="AL60">
        <v>54</v>
      </c>
    </row>
    <row r="61" spans="1:38" x14ac:dyDescent="0.25">
      <c r="A61" t="s">
        <v>392</v>
      </c>
      <c r="B61">
        <v>55</v>
      </c>
      <c r="C61" t="s">
        <v>650</v>
      </c>
      <c r="D61" t="s">
        <v>651</v>
      </c>
      <c r="E61" t="s">
        <v>368</v>
      </c>
      <c r="F61">
        <v>1</v>
      </c>
      <c r="G61">
        <v>135.21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135.21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135.21</v>
      </c>
      <c r="AK61">
        <v>135.21</v>
      </c>
      <c r="AL61">
        <v>55</v>
      </c>
    </row>
    <row r="62" spans="1:38" x14ac:dyDescent="0.25">
      <c r="A62" t="s">
        <v>392</v>
      </c>
      <c r="B62">
        <v>56</v>
      </c>
      <c r="C62" t="s">
        <v>20</v>
      </c>
      <c r="D62" t="s">
        <v>1067</v>
      </c>
      <c r="E62" t="s">
        <v>359</v>
      </c>
      <c r="F62">
        <v>1</v>
      </c>
      <c r="G62">
        <v>133.76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133.76</v>
      </c>
      <c r="AF62">
        <v>0</v>
      </c>
      <c r="AG62">
        <v>0</v>
      </c>
      <c r="AH62">
        <v>0</v>
      </c>
      <c r="AI62">
        <v>0</v>
      </c>
      <c r="AJ62">
        <v>133.76</v>
      </c>
      <c r="AK62">
        <v>133.76</v>
      </c>
      <c r="AL62">
        <v>56</v>
      </c>
    </row>
    <row r="63" spans="1:38" x14ac:dyDescent="0.25">
      <c r="A63" t="s">
        <v>392</v>
      </c>
      <c r="B63">
        <v>57</v>
      </c>
      <c r="C63" t="s">
        <v>772</v>
      </c>
      <c r="D63" t="s">
        <v>119</v>
      </c>
      <c r="E63" t="s">
        <v>568</v>
      </c>
      <c r="F63">
        <v>1</v>
      </c>
      <c r="G63">
        <v>133.5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133.5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133.5</v>
      </c>
      <c r="AK63">
        <v>133.5</v>
      </c>
      <c r="AL63">
        <v>57</v>
      </c>
    </row>
    <row r="64" spans="1:38" x14ac:dyDescent="0.25">
      <c r="A64" t="s">
        <v>392</v>
      </c>
      <c r="B64">
        <v>58</v>
      </c>
      <c r="C64" t="s">
        <v>20</v>
      </c>
      <c r="D64" t="s">
        <v>525</v>
      </c>
      <c r="E64" t="s">
        <v>357</v>
      </c>
      <c r="F64">
        <v>1</v>
      </c>
      <c r="G64">
        <v>133.46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133.46</v>
      </c>
      <c r="AF64">
        <v>0</v>
      </c>
      <c r="AG64">
        <v>0</v>
      </c>
      <c r="AH64">
        <v>0</v>
      </c>
      <c r="AI64">
        <v>0</v>
      </c>
      <c r="AJ64">
        <v>133.46</v>
      </c>
      <c r="AK64">
        <v>133.46</v>
      </c>
      <c r="AL64">
        <v>58</v>
      </c>
    </row>
    <row r="65" spans="1:38" x14ac:dyDescent="0.25">
      <c r="A65" t="s">
        <v>392</v>
      </c>
      <c r="B65">
        <v>59</v>
      </c>
      <c r="C65" t="s">
        <v>524</v>
      </c>
      <c r="D65" t="s">
        <v>525</v>
      </c>
      <c r="F65">
        <v>1</v>
      </c>
      <c r="G65">
        <v>133.21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133.21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133.21</v>
      </c>
      <c r="AK65">
        <v>133.21</v>
      </c>
      <c r="AL65">
        <v>59</v>
      </c>
    </row>
    <row r="66" spans="1:38" x14ac:dyDescent="0.25">
      <c r="A66" t="s">
        <v>392</v>
      </c>
      <c r="B66">
        <v>60</v>
      </c>
      <c r="C66" t="s">
        <v>1090</v>
      </c>
      <c r="D66" t="s">
        <v>197</v>
      </c>
      <c r="E66" t="s">
        <v>1091</v>
      </c>
      <c r="F66">
        <v>1</v>
      </c>
      <c r="G66">
        <v>133.13999999999999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133.13999999999999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133.13999999999999</v>
      </c>
      <c r="AK66">
        <v>133.13999999999999</v>
      </c>
      <c r="AL66">
        <v>60</v>
      </c>
    </row>
    <row r="67" spans="1:38" x14ac:dyDescent="0.25">
      <c r="A67" t="s">
        <v>392</v>
      </c>
      <c r="B67">
        <v>61</v>
      </c>
      <c r="C67" t="s">
        <v>18</v>
      </c>
      <c r="D67" t="s">
        <v>227</v>
      </c>
      <c r="E67" t="s">
        <v>377</v>
      </c>
      <c r="F67">
        <v>1</v>
      </c>
      <c r="G67">
        <v>132.44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132.44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132.44</v>
      </c>
      <c r="AK67">
        <v>132.44</v>
      </c>
      <c r="AL67">
        <v>61</v>
      </c>
    </row>
    <row r="68" spans="1:38" x14ac:dyDescent="0.25">
      <c r="A68" t="s">
        <v>392</v>
      </c>
      <c r="B68">
        <v>62</v>
      </c>
      <c r="C68" t="s">
        <v>666</v>
      </c>
      <c r="D68" t="s">
        <v>536</v>
      </c>
      <c r="E68" t="s">
        <v>367</v>
      </c>
      <c r="F68">
        <v>1</v>
      </c>
      <c r="G68">
        <v>131.31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131.31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131.31</v>
      </c>
      <c r="AK68">
        <v>131.31</v>
      </c>
      <c r="AL68">
        <v>62</v>
      </c>
    </row>
    <row r="69" spans="1:38" x14ac:dyDescent="0.25">
      <c r="A69" t="s">
        <v>392</v>
      </c>
      <c r="B69">
        <v>63</v>
      </c>
      <c r="C69" t="s">
        <v>1109</v>
      </c>
      <c r="D69" t="s">
        <v>1110</v>
      </c>
      <c r="E69" t="s">
        <v>367</v>
      </c>
      <c r="F69">
        <v>1</v>
      </c>
      <c r="G69">
        <v>131.01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131.01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131.01</v>
      </c>
      <c r="AK69">
        <v>131.01</v>
      </c>
      <c r="AL69">
        <v>63</v>
      </c>
    </row>
    <row r="70" spans="1:38" x14ac:dyDescent="0.25">
      <c r="A70" t="s">
        <v>392</v>
      </c>
      <c r="B70">
        <v>64</v>
      </c>
      <c r="C70" t="s">
        <v>1078</v>
      </c>
      <c r="D70" t="s">
        <v>1115</v>
      </c>
      <c r="E70" t="s">
        <v>367</v>
      </c>
      <c r="F70">
        <v>1</v>
      </c>
      <c r="G70">
        <v>130.28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130.28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130.28</v>
      </c>
      <c r="AK70">
        <v>130.28</v>
      </c>
      <c r="AL70">
        <v>64</v>
      </c>
    </row>
    <row r="71" spans="1:38" x14ac:dyDescent="0.25">
      <c r="A71" t="s">
        <v>392</v>
      </c>
      <c r="B71">
        <v>65</v>
      </c>
      <c r="C71" t="s">
        <v>1016</v>
      </c>
      <c r="D71" t="s">
        <v>1120</v>
      </c>
      <c r="E71" t="s">
        <v>417</v>
      </c>
      <c r="F71">
        <v>1</v>
      </c>
      <c r="G71">
        <v>130.1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130.1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130.1</v>
      </c>
      <c r="AK71">
        <v>130.1</v>
      </c>
      <c r="AL71">
        <v>65</v>
      </c>
    </row>
    <row r="72" spans="1:38" x14ac:dyDescent="0.25">
      <c r="A72" t="s">
        <v>392</v>
      </c>
      <c r="B72">
        <v>66</v>
      </c>
      <c r="C72" t="s">
        <v>650</v>
      </c>
      <c r="D72" t="s">
        <v>476</v>
      </c>
      <c r="E72" t="s">
        <v>368</v>
      </c>
      <c r="F72">
        <v>1</v>
      </c>
      <c r="G72">
        <v>129.77000000000001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129.77000000000001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129.77000000000001</v>
      </c>
      <c r="AK72">
        <v>129.77000000000001</v>
      </c>
      <c r="AL72">
        <v>66</v>
      </c>
    </row>
    <row r="73" spans="1:38" x14ac:dyDescent="0.25">
      <c r="A73" t="s">
        <v>392</v>
      </c>
      <c r="B73">
        <v>67</v>
      </c>
      <c r="C73" t="s">
        <v>701</v>
      </c>
      <c r="D73" t="s">
        <v>179</v>
      </c>
      <c r="E73" t="s">
        <v>367</v>
      </c>
      <c r="F73">
        <v>1</v>
      </c>
      <c r="G73">
        <v>129.74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129.74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129.74</v>
      </c>
      <c r="AK73">
        <v>129.74</v>
      </c>
      <c r="AL73">
        <v>67</v>
      </c>
    </row>
    <row r="74" spans="1:38" x14ac:dyDescent="0.25">
      <c r="A74" t="s">
        <v>392</v>
      </c>
      <c r="B74">
        <v>68</v>
      </c>
      <c r="C74" t="s">
        <v>790</v>
      </c>
      <c r="D74" t="s">
        <v>238</v>
      </c>
      <c r="E74" t="s">
        <v>362</v>
      </c>
      <c r="F74">
        <v>1</v>
      </c>
      <c r="G74">
        <v>129.68</v>
      </c>
      <c r="H74">
        <v>0</v>
      </c>
      <c r="I74">
        <v>0</v>
      </c>
      <c r="J74">
        <v>129.68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129.68</v>
      </c>
      <c r="AK74">
        <v>129.68</v>
      </c>
      <c r="AL74">
        <v>68</v>
      </c>
    </row>
    <row r="75" spans="1:38" x14ac:dyDescent="0.25">
      <c r="A75" t="s">
        <v>392</v>
      </c>
      <c r="B75">
        <v>69</v>
      </c>
      <c r="C75" t="s">
        <v>512</v>
      </c>
      <c r="D75" t="s">
        <v>513</v>
      </c>
      <c r="E75" t="s">
        <v>357</v>
      </c>
      <c r="F75">
        <v>1</v>
      </c>
      <c r="G75">
        <v>129.66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129.66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129.66</v>
      </c>
      <c r="AK75">
        <v>129.66</v>
      </c>
      <c r="AL75">
        <v>69</v>
      </c>
    </row>
    <row r="76" spans="1:38" x14ac:dyDescent="0.25">
      <c r="A76" t="s">
        <v>392</v>
      </c>
      <c r="B76">
        <v>70</v>
      </c>
      <c r="C76" t="s">
        <v>652</v>
      </c>
      <c r="D76" t="s">
        <v>88</v>
      </c>
      <c r="E76" t="s">
        <v>363</v>
      </c>
      <c r="F76">
        <v>1</v>
      </c>
      <c r="G76">
        <v>129.41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129.41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129.41</v>
      </c>
      <c r="AK76">
        <v>129.41</v>
      </c>
      <c r="AL76">
        <v>70</v>
      </c>
    </row>
    <row r="77" spans="1:38" x14ac:dyDescent="0.25">
      <c r="A77" t="s">
        <v>392</v>
      </c>
      <c r="B77">
        <v>71</v>
      </c>
      <c r="C77" t="s">
        <v>156</v>
      </c>
      <c r="D77" t="s">
        <v>533</v>
      </c>
      <c r="E77" t="s">
        <v>357</v>
      </c>
      <c r="F77">
        <v>1</v>
      </c>
      <c r="G77">
        <v>129.29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129.29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129.29</v>
      </c>
      <c r="AK77">
        <v>129.29</v>
      </c>
      <c r="AL77">
        <v>71</v>
      </c>
    </row>
    <row r="78" spans="1:38" x14ac:dyDescent="0.25">
      <c r="A78" t="s">
        <v>392</v>
      </c>
      <c r="B78">
        <v>72</v>
      </c>
      <c r="C78" t="s">
        <v>793</v>
      </c>
      <c r="D78" t="s">
        <v>119</v>
      </c>
      <c r="E78" t="s">
        <v>746</v>
      </c>
      <c r="F78">
        <v>1</v>
      </c>
      <c r="G78">
        <v>129.25</v>
      </c>
      <c r="H78">
        <v>129.25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129.25</v>
      </c>
      <c r="AK78">
        <v>129.25</v>
      </c>
      <c r="AL78">
        <v>72</v>
      </c>
    </row>
    <row r="79" spans="1:38" x14ac:dyDescent="0.25">
      <c r="A79" t="s">
        <v>392</v>
      </c>
      <c r="B79">
        <v>73</v>
      </c>
      <c r="C79" t="s">
        <v>139</v>
      </c>
      <c r="D79" t="s">
        <v>140</v>
      </c>
      <c r="E79" t="s">
        <v>358</v>
      </c>
      <c r="F79">
        <v>1</v>
      </c>
      <c r="G79">
        <v>128.77000000000001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128.77000000000001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128.77000000000001</v>
      </c>
      <c r="AK79">
        <v>128.77000000000001</v>
      </c>
      <c r="AL79">
        <v>73</v>
      </c>
    </row>
    <row r="80" spans="1:38" x14ac:dyDescent="0.25">
      <c r="A80" t="s">
        <v>392</v>
      </c>
      <c r="B80">
        <v>74</v>
      </c>
      <c r="C80" t="s">
        <v>637</v>
      </c>
      <c r="D80" t="s">
        <v>638</v>
      </c>
      <c r="E80" t="s">
        <v>450</v>
      </c>
      <c r="F80">
        <v>1</v>
      </c>
      <c r="G80">
        <v>128.31</v>
      </c>
      <c r="H80">
        <v>0</v>
      </c>
      <c r="I80">
        <v>0</v>
      </c>
      <c r="J80">
        <v>0</v>
      </c>
      <c r="K80">
        <v>128.31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128.31</v>
      </c>
      <c r="AK80">
        <v>128.31</v>
      </c>
      <c r="AL80">
        <v>74</v>
      </c>
    </row>
    <row r="81" spans="1:38" x14ac:dyDescent="0.25">
      <c r="A81" t="s">
        <v>392</v>
      </c>
      <c r="B81">
        <v>75</v>
      </c>
      <c r="C81" t="s">
        <v>498</v>
      </c>
      <c r="D81" t="s">
        <v>522</v>
      </c>
      <c r="E81" t="s">
        <v>379</v>
      </c>
      <c r="F81">
        <v>1</v>
      </c>
      <c r="G81">
        <v>128.21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128.21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128.21</v>
      </c>
      <c r="AK81">
        <v>128.21</v>
      </c>
      <c r="AL81">
        <v>75</v>
      </c>
    </row>
    <row r="82" spans="1:38" x14ac:dyDescent="0.25">
      <c r="A82" t="s">
        <v>392</v>
      </c>
      <c r="B82">
        <v>76</v>
      </c>
      <c r="C82" t="s">
        <v>211</v>
      </c>
      <c r="D82" t="s">
        <v>693</v>
      </c>
      <c r="E82" t="s">
        <v>367</v>
      </c>
      <c r="F82">
        <v>1</v>
      </c>
      <c r="G82">
        <v>127.88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127.88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127.88</v>
      </c>
      <c r="AK82">
        <v>127.88</v>
      </c>
      <c r="AL82">
        <v>76</v>
      </c>
    </row>
    <row r="83" spans="1:38" x14ac:dyDescent="0.25">
      <c r="A83" t="s">
        <v>392</v>
      </c>
      <c r="B83">
        <v>77</v>
      </c>
      <c r="C83" t="s">
        <v>508</v>
      </c>
      <c r="D83" t="s">
        <v>1138</v>
      </c>
      <c r="E83" t="s">
        <v>360</v>
      </c>
      <c r="F83">
        <v>1</v>
      </c>
      <c r="G83">
        <v>127.85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127.85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127.85</v>
      </c>
      <c r="AK83">
        <v>127.85</v>
      </c>
      <c r="AL83">
        <v>77</v>
      </c>
    </row>
    <row r="84" spans="1:38" x14ac:dyDescent="0.25">
      <c r="A84" t="s">
        <v>392</v>
      </c>
      <c r="B84">
        <v>78</v>
      </c>
      <c r="C84" t="s">
        <v>1139</v>
      </c>
      <c r="D84" t="s">
        <v>1140</v>
      </c>
      <c r="E84" t="s">
        <v>367</v>
      </c>
      <c r="F84">
        <v>1</v>
      </c>
      <c r="G84">
        <v>127.72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127.72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127.72</v>
      </c>
      <c r="AK84">
        <v>127.72</v>
      </c>
      <c r="AL84">
        <v>78</v>
      </c>
    </row>
    <row r="85" spans="1:38" x14ac:dyDescent="0.25">
      <c r="A85" t="s">
        <v>392</v>
      </c>
      <c r="B85">
        <v>79</v>
      </c>
      <c r="C85" t="s">
        <v>669</v>
      </c>
      <c r="D85" t="s">
        <v>1142</v>
      </c>
      <c r="E85" t="s">
        <v>376</v>
      </c>
      <c r="F85">
        <v>1</v>
      </c>
      <c r="G85">
        <v>127.63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127.63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127.63</v>
      </c>
      <c r="AK85">
        <v>127.63</v>
      </c>
      <c r="AL85">
        <v>79</v>
      </c>
    </row>
    <row r="86" spans="1:38" x14ac:dyDescent="0.25">
      <c r="A86" t="s">
        <v>392</v>
      </c>
      <c r="B86">
        <v>80</v>
      </c>
      <c r="C86" t="s">
        <v>669</v>
      </c>
      <c r="D86" t="s">
        <v>1141</v>
      </c>
      <c r="E86" t="s">
        <v>367</v>
      </c>
      <c r="F86">
        <v>1</v>
      </c>
      <c r="G86">
        <v>127.63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127.63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127.63</v>
      </c>
      <c r="AK86">
        <v>127.63</v>
      </c>
      <c r="AL86">
        <v>80</v>
      </c>
    </row>
    <row r="87" spans="1:38" x14ac:dyDescent="0.25">
      <c r="A87" t="s">
        <v>392</v>
      </c>
      <c r="B87">
        <v>81</v>
      </c>
      <c r="C87" t="s">
        <v>534</v>
      </c>
      <c r="D87" t="s">
        <v>535</v>
      </c>
      <c r="E87" t="s">
        <v>367</v>
      </c>
      <c r="F87">
        <v>1</v>
      </c>
      <c r="G87">
        <v>127.06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127.06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127.06</v>
      </c>
      <c r="AK87">
        <v>127.06</v>
      </c>
      <c r="AL87">
        <v>81</v>
      </c>
    </row>
    <row r="88" spans="1:38" x14ac:dyDescent="0.25">
      <c r="A88" t="s">
        <v>392</v>
      </c>
      <c r="B88">
        <v>82</v>
      </c>
      <c r="C88" t="s">
        <v>802</v>
      </c>
      <c r="D88" t="s">
        <v>296</v>
      </c>
      <c r="E88" t="s">
        <v>362</v>
      </c>
      <c r="F88">
        <v>1</v>
      </c>
      <c r="G88">
        <v>126.93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126.93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126.93</v>
      </c>
      <c r="AK88">
        <v>126.93</v>
      </c>
      <c r="AL88">
        <v>82</v>
      </c>
    </row>
    <row r="89" spans="1:38" x14ac:dyDescent="0.25">
      <c r="A89" t="s">
        <v>392</v>
      </c>
      <c r="B89">
        <v>83</v>
      </c>
      <c r="C89" t="s">
        <v>804</v>
      </c>
      <c r="D89" t="s">
        <v>805</v>
      </c>
      <c r="E89" t="s">
        <v>717</v>
      </c>
      <c r="F89">
        <v>1</v>
      </c>
      <c r="G89">
        <v>126.32</v>
      </c>
      <c r="H89">
        <v>126.32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126.32</v>
      </c>
      <c r="AK89">
        <v>126.32</v>
      </c>
      <c r="AL89">
        <v>83</v>
      </c>
    </row>
    <row r="90" spans="1:38" x14ac:dyDescent="0.25">
      <c r="A90" t="s">
        <v>392</v>
      </c>
      <c r="B90">
        <v>84</v>
      </c>
      <c r="C90" t="s">
        <v>652</v>
      </c>
      <c r="D90" t="s">
        <v>671</v>
      </c>
      <c r="E90" t="s">
        <v>1147</v>
      </c>
      <c r="F90">
        <v>1</v>
      </c>
      <c r="G90">
        <v>126.26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126.26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126.26</v>
      </c>
      <c r="AK90">
        <v>126.26</v>
      </c>
      <c r="AL90">
        <v>84</v>
      </c>
    </row>
    <row r="91" spans="1:38" x14ac:dyDescent="0.25">
      <c r="A91" t="s">
        <v>392</v>
      </c>
      <c r="B91">
        <v>85</v>
      </c>
      <c r="C91" t="s">
        <v>806</v>
      </c>
      <c r="D91" t="s">
        <v>807</v>
      </c>
      <c r="F91">
        <v>1</v>
      </c>
      <c r="G91">
        <v>126.22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126.22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126.22</v>
      </c>
      <c r="AK91">
        <v>126.22</v>
      </c>
      <c r="AL91">
        <v>85</v>
      </c>
    </row>
    <row r="92" spans="1:38" x14ac:dyDescent="0.25">
      <c r="A92" t="s">
        <v>392</v>
      </c>
      <c r="B92">
        <v>86</v>
      </c>
      <c r="C92" t="s">
        <v>1148</v>
      </c>
      <c r="D92" t="s">
        <v>456</v>
      </c>
      <c r="E92" t="s">
        <v>363</v>
      </c>
      <c r="F92">
        <v>1</v>
      </c>
      <c r="G92">
        <v>126.16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126.16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126.16</v>
      </c>
      <c r="AK92">
        <v>126.16</v>
      </c>
      <c r="AL92">
        <v>86</v>
      </c>
    </row>
    <row r="93" spans="1:38" x14ac:dyDescent="0.25">
      <c r="A93" t="s">
        <v>392</v>
      </c>
      <c r="B93">
        <v>87</v>
      </c>
      <c r="C93" t="s">
        <v>812</v>
      </c>
      <c r="D93" t="s">
        <v>275</v>
      </c>
      <c r="E93" t="s">
        <v>813</v>
      </c>
      <c r="F93">
        <v>1</v>
      </c>
      <c r="G93">
        <v>125.31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125.31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125.31</v>
      </c>
      <c r="AK93">
        <v>125.31</v>
      </c>
      <c r="AL93">
        <v>87</v>
      </c>
    </row>
    <row r="94" spans="1:38" x14ac:dyDescent="0.25">
      <c r="A94" t="s">
        <v>392</v>
      </c>
      <c r="B94">
        <v>88</v>
      </c>
      <c r="C94" t="s">
        <v>1150</v>
      </c>
      <c r="D94" t="s">
        <v>275</v>
      </c>
      <c r="E94" t="s">
        <v>363</v>
      </c>
      <c r="F94">
        <v>1</v>
      </c>
      <c r="G94">
        <v>125.29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125.29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125.29</v>
      </c>
      <c r="AK94">
        <v>125.29</v>
      </c>
      <c r="AL94">
        <v>88</v>
      </c>
    </row>
    <row r="95" spans="1:38" x14ac:dyDescent="0.25">
      <c r="A95" t="s">
        <v>392</v>
      </c>
      <c r="B95">
        <v>89</v>
      </c>
      <c r="C95" t="s">
        <v>298</v>
      </c>
      <c r="D95" t="s">
        <v>299</v>
      </c>
      <c r="E95" t="s">
        <v>454</v>
      </c>
      <c r="F95">
        <v>1</v>
      </c>
      <c r="G95">
        <v>125.22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125.22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125.22</v>
      </c>
      <c r="AK95">
        <v>125.22</v>
      </c>
      <c r="AL95">
        <v>89</v>
      </c>
    </row>
    <row r="96" spans="1:38" x14ac:dyDescent="0.25">
      <c r="A96" t="s">
        <v>392</v>
      </c>
      <c r="B96">
        <v>90</v>
      </c>
      <c r="C96" t="s">
        <v>708</v>
      </c>
      <c r="D96" t="s">
        <v>1293</v>
      </c>
      <c r="E96" t="s">
        <v>383</v>
      </c>
      <c r="F96">
        <v>1</v>
      </c>
      <c r="G96">
        <v>125.06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125.06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125.06</v>
      </c>
      <c r="AK96">
        <v>125.06</v>
      </c>
      <c r="AL96">
        <v>90</v>
      </c>
    </row>
    <row r="97" spans="1:38" x14ac:dyDescent="0.25">
      <c r="A97" t="s">
        <v>392</v>
      </c>
      <c r="B97">
        <v>91</v>
      </c>
      <c r="C97" t="s">
        <v>1151</v>
      </c>
      <c r="D97" t="s">
        <v>556</v>
      </c>
      <c r="E97" t="s">
        <v>1153</v>
      </c>
      <c r="F97">
        <v>1</v>
      </c>
      <c r="G97">
        <v>125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125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125</v>
      </c>
      <c r="AK97">
        <v>125</v>
      </c>
      <c r="AL97">
        <v>91</v>
      </c>
    </row>
    <row r="98" spans="1:38" x14ac:dyDescent="0.25">
      <c r="A98" t="s">
        <v>392</v>
      </c>
      <c r="B98">
        <v>92</v>
      </c>
      <c r="C98" t="s">
        <v>20</v>
      </c>
      <c r="D98" t="s">
        <v>1154</v>
      </c>
      <c r="E98" t="s">
        <v>357</v>
      </c>
      <c r="F98">
        <v>1</v>
      </c>
      <c r="G98">
        <v>124.77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124.77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124.77</v>
      </c>
      <c r="AK98">
        <v>124.77</v>
      </c>
      <c r="AL98">
        <v>92</v>
      </c>
    </row>
    <row r="99" spans="1:38" x14ac:dyDescent="0.25">
      <c r="A99" t="s">
        <v>392</v>
      </c>
      <c r="B99">
        <v>93</v>
      </c>
      <c r="C99" t="s">
        <v>698</v>
      </c>
      <c r="D99" t="s">
        <v>700</v>
      </c>
      <c r="E99" t="s">
        <v>357</v>
      </c>
      <c r="F99">
        <v>1</v>
      </c>
      <c r="G99">
        <v>124.3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124.3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124.3</v>
      </c>
      <c r="AK99">
        <v>124.3</v>
      </c>
      <c r="AL99">
        <v>93</v>
      </c>
    </row>
    <row r="100" spans="1:38" x14ac:dyDescent="0.25">
      <c r="A100" t="s">
        <v>392</v>
      </c>
      <c r="B100">
        <v>94</v>
      </c>
      <c r="C100" t="s">
        <v>1083</v>
      </c>
      <c r="D100" t="s">
        <v>238</v>
      </c>
      <c r="E100" t="s">
        <v>367</v>
      </c>
      <c r="F100">
        <v>1</v>
      </c>
      <c r="G100">
        <v>124.2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124.2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124.2</v>
      </c>
      <c r="AK100">
        <v>124.2</v>
      </c>
      <c r="AL100">
        <v>94</v>
      </c>
    </row>
    <row r="101" spans="1:38" x14ac:dyDescent="0.25">
      <c r="A101" t="s">
        <v>392</v>
      </c>
      <c r="B101">
        <v>95</v>
      </c>
      <c r="C101" t="s">
        <v>776</v>
      </c>
      <c r="D101" t="s">
        <v>529</v>
      </c>
      <c r="E101" t="s">
        <v>363</v>
      </c>
      <c r="F101">
        <v>1</v>
      </c>
      <c r="G101">
        <v>124.11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124.11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124.11</v>
      </c>
      <c r="AK101">
        <v>124.11</v>
      </c>
      <c r="AL101">
        <v>95</v>
      </c>
    </row>
    <row r="102" spans="1:38" x14ac:dyDescent="0.25">
      <c r="A102" t="s">
        <v>392</v>
      </c>
      <c r="B102">
        <v>96</v>
      </c>
      <c r="C102" t="s">
        <v>1157</v>
      </c>
      <c r="D102" t="s">
        <v>1158</v>
      </c>
      <c r="E102" t="s">
        <v>417</v>
      </c>
      <c r="F102">
        <v>1</v>
      </c>
      <c r="G102">
        <v>123.89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123.89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123.89</v>
      </c>
      <c r="AK102">
        <v>123.89</v>
      </c>
      <c r="AL102">
        <v>96</v>
      </c>
    </row>
    <row r="103" spans="1:38" x14ac:dyDescent="0.25">
      <c r="A103" t="s">
        <v>392</v>
      </c>
      <c r="B103">
        <v>97</v>
      </c>
      <c r="C103" t="s">
        <v>313</v>
      </c>
      <c r="D103" t="s">
        <v>314</v>
      </c>
      <c r="E103" t="s">
        <v>357</v>
      </c>
      <c r="F103">
        <v>1</v>
      </c>
      <c r="G103">
        <v>123.72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123.72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123.72</v>
      </c>
      <c r="AK103">
        <v>123.72</v>
      </c>
      <c r="AL103">
        <v>97</v>
      </c>
    </row>
    <row r="104" spans="1:38" x14ac:dyDescent="0.25">
      <c r="A104" t="s">
        <v>392</v>
      </c>
      <c r="B104">
        <v>98</v>
      </c>
      <c r="C104" t="s">
        <v>816</v>
      </c>
      <c r="D104" t="s">
        <v>817</v>
      </c>
      <c r="E104" t="s">
        <v>358</v>
      </c>
      <c r="F104">
        <v>1</v>
      </c>
      <c r="G104">
        <v>123.71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123.71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123.71</v>
      </c>
      <c r="AK104">
        <v>123.71</v>
      </c>
      <c r="AL104">
        <v>98</v>
      </c>
    </row>
    <row r="105" spans="1:38" x14ac:dyDescent="0.25">
      <c r="A105" t="s">
        <v>392</v>
      </c>
      <c r="B105">
        <v>99</v>
      </c>
      <c r="C105" t="s">
        <v>1171</v>
      </c>
      <c r="D105" t="s">
        <v>1172</v>
      </c>
      <c r="E105" t="s">
        <v>363</v>
      </c>
      <c r="F105">
        <v>1</v>
      </c>
      <c r="G105">
        <v>122.72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122.72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122.72</v>
      </c>
      <c r="AK105">
        <v>122.72</v>
      </c>
      <c r="AL105">
        <v>99</v>
      </c>
    </row>
    <row r="106" spans="1:38" x14ac:dyDescent="0.25">
      <c r="A106" t="s">
        <v>392</v>
      </c>
      <c r="B106">
        <v>100</v>
      </c>
      <c r="C106" t="s">
        <v>757</v>
      </c>
      <c r="D106" t="s">
        <v>822</v>
      </c>
      <c r="E106" t="s">
        <v>823</v>
      </c>
      <c r="F106">
        <v>1</v>
      </c>
      <c r="G106">
        <v>122.56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122.56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122.56</v>
      </c>
      <c r="AK106">
        <v>122.56</v>
      </c>
      <c r="AL106">
        <v>100</v>
      </c>
    </row>
    <row r="107" spans="1:38" x14ac:dyDescent="0.25">
      <c r="A107" t="s">
        <v>392</v>
      </c>
      <c r="B107">
        <v>101</v>
      </c>
      <c r="C107" t="s">
        <v>1174</v>
      </c>
      <c r="D107" t="s">
        <v>1175</v>
      </c>
      <c r="E107" t="s">
        <v>417</v>
      </c>
      <c r="F107">
        <v>1</v>
      </c>
      <c r="G107">
        <v>122.45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122.45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122.45</v>
      </c>
      <c r="AK107">
        <v>122.45</v>
      </c>
      <c r="AL107">
        <v>101</v>
      </c>
    </row>
    <row r="108" spans="1:38" x14ac:dyDescent="0.25">
      <c r="A108" t="s">
        <v>392</v>
      </c>
      <c r="B108">
        <v>102</v>
      </c>
      <c r="C108" t="s">
        <v>684</v>
      </c>
      <c r="D108" t="s">
        <v>685</v>
      </c>
      <c r="E108" t="s">
        <v>686</v>
      </c>
      <c r="F108">
        <v>1</v>
      </c>
      <c r="G108">
        <v>122.15</v>
      </c>
      <c r="H108">
        <v>122.15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122.15</v>
      </c>
      <c r="AK108">
        <v>122.15</v>
      </c>
      <c r="AL108">
        <v>102</v>
      </c>
    </row>
    <row r="109" spans="1:38" x14ac:dyDescent="0.25">
      <c r="A109" t="s">
        <v>392</v>
      </c>
      <c r="B109">
        <v>103</v>
      </c>
      <c r="C109" t="s">
        <v>301</v>
      </c>
      <c r="D109" t="s">
        <v>509</v>
      </c>
      <c r="E109" t="s">
        <v>660</v>
      </c>
      <c r="F109">
        <v>1</v>
      </c>
      <c r="G109">
        <v>122.11</v>
      </c>
      <c r="H109">
        <v>122.11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122.11</v>
      </c>
      <c r="AK109">
        <v>122.11</v>
      </c>
      <c r="AL109">
        <v>103</v>
      </c>
    </row>
    <row r="110" spans="1:38" x14ac:dyDescent="0.25">
      <c r="A110" t="s">
        <v>392</v>
      </c>
      <c r="B110">
        <v>104</v>
      </c>
      <c r="C110" t="s">
        <v>648</v>
      </c>
      <c r="D110" t="s">
        <v>829</v>
      </c>
      <c r="E110" t="s">
        <v>376</v>
      </c>
      <c r="F110">
        <v>1</v>
      </c>
      <c r="G110">
        <v>121.72</v>
      </c>
      <c r="H110">
        <v>121.72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121.72</v>
      </c>
      <c r="AK110">
        <v>121.72</v>
      </c>
      <c r="AL110">
        <v>104</v>
      </c>
    </row>
    <row r="111" spans="1:38" x14ac:dyDescent="0.25">
      <c r="A111" t="s">
        <v>392</v>
      </c>
      <c r="B111">
        <v>105</v>
      </c>
      <c r="C111" t="s">
        <v>831</v>
      </c>
      <c r="D111" t="s">
        <v>832</v>
      </c>
      <c r="E111" t="s">
        <v>378</v>
      </c>
      <c r="F111">
        <v>1</v>
      </c>
      <c r="G111">
        <v>120.82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120.82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120.82</v>
      </c>
      <c r="AK111">
        <v>120.82</v>
      </c>
      <c r="AL111">
        <v>105</v>
      </c>
    </row>
    <row r="112" spans="1:38" x14ac:dyDescent="0.25">
      <c r="A112" t="s">
        <v>392</v>
      </c>
      <c r="B112">
        <v>106</v>
      </c>
      <c r="C112" t="s">
        <v>833</v>
      </c>
      <c r="D112" t="s">
        <v>834</v>
      </c>
      <c r="E112" t="s">
        <v>417</v>
      </c>
      <c r="F112">
        <v>1</v>
      </c>
      <c r="G112">
        <v>120.7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120.7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120.7</v>
      </c>
      <c r="AK112">
        <v>120.7</v>
      </c>
      <c r="AL112">
        <v>106</v>
      </c>
    </row>
    <row r="113" spans="1:38" x14ac:dyDescent="0.25">
      <c r="A113" t="s">
        <v>392</v>
      </c>
      <c r="B113">
        <v>107</v>
      </c>
      <c r="C113" t="s">
        <v>917</v>
      </c>
      <c r="D113" t="s">
        <v>1185</v>
      </c>
      <c r="E113" t="s">
        <v>367</v>
      </c>
      <c r="F113">
        <v>1</v>
      </c>
      <c r="G113">
        <v>120.17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120.17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120.17</v>
      </c>
      <c r="AK113">
        <v>120.17</v>
      </c>
      <c r="AL113">
        <v>107</v>
      </c>
    </row>
    <row r="114" spans="1:38" x14ac:dyDescent="0.25">
      <c r="A114" t="s">
        <v>392</v>
      </c>
      <c r="B114">
        <v>108</v>
      </c>
      <c r="C114" t="s">
        <v>621</v>
      </c>
      <c r="D114" t="s">
        <v>560</v>
      </c>
      <c r="E114" t="s">
        <v>362</v>
      </c>
      <c r="F114">
        <v>1</v>
      </c>
      <c r="G114">
        <v>120.09</v>
      </c>
      <c r="H114">
        <v>0</v>
      </c>
      <c r="I114">
        <v>0</v>
      </c>
      <c r="J114">
        <v>120.09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120.09</v>
      </c>
      <c r="AK114">
        <v>120.09</v>
      </c>
      <c r="AL114">
        <v>108</v>
      </c>
    </row>
    <row r="115" spans="1:38" x14ac:dyDescent="0.25">
      <c r="A115" t="s">
        <v>392</v>
      </c>
      <c r="B115">
        <v>109</v>
      </c>
      <c r="C115" t="s">
        <v>460</v>
      </c>
      <c r="D115" t="s">
        <v>531</v>
      </c>
      <c r="E115" t="s">
        <v>362</v>
      </c>
      <c r="F115">
        <v>1</v>
      </c>
      <c r="G115">
        <v>119.65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119.65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119.65</v>
      </c>
      <c r="AK115">
        <v>119.65</v>
      </c>
      <c r="AL115">
        <v>109</v>
      </c>
    </row>
    <row r="116" spans="1:38" x14ac:dyDescent="0.25">
      <c r="A116" t="s">
        <v>392</v>
      </c>
      <c r="B116">
        <v>110</v>
      </c>
      <c r="C116" t="s">
        <v>526</v>
      </c>
      <c r="D116" t="s">
        <v>264</v>
      </c>
      <c r="E116" t="s">
        <v>364</v>
      </c>
      <c r="F116">
        <v>1</v>
      </c>
      <c r="G116">
        <v>118.97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118.97</v>
      </c>
      <c r="AH116">
        <v>0</v>
      </c>
      <c r="AI116">
        <v>0</v>
      </c>
      <c r="AJ116">
        <v>118.97</v>
      </c>
      <c r="AK116">
        <v>118.97</v>
      </c>
      <c r="AL116">
        <v>110</v>
      </c>
    </row>
    <row r="117" spans="1:38" x14ac:dyDescent="0.25">
      <c r="A117" t="s">
        <v>392</v>
      </c>
      <c r="B117">
        <v>111</v>
      </c>
      <c r="C117" t="s">
        <v>1315</v>
      </c>
      <c r="D117" t="s">
        <v>1321</v>
      </c>
      <c r="E117" t="s">
        <v>383</v>
      </c>
      <c r="F117">
        <v>1</v>
      </c>
      <c r="G117">
        <v>118.96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118.96</v>
      </c>
      <c r="AH117">
        <v>0</v>
      </c>
      <c r="AI117">
        <v>0</v>
      </c>
      <c r="AJ117">
        <v>118.96</v>
      </c>
      <c r="AK117">
        <v>118.96</v>
      </c>
      <c r="AL117">
        <v>111</v>
      </c>
    </row>
    <row r="118" spans="1:38" x14ac:dyDescent="0.25">
      <c r="A118" t="s">
        <v>392</v>
      </c>
      <c r="B118">
        <v>112</v>
      </c>
      <c r="C118" t="s">
        <v>156</v>
      </c>
      <c r="D118" t="s">
        <v>179</v>
      </c>
      <c r="E118" t="s">
        <v>357</v>
      </c>
      <c r="F118">
        <v>1</v>
      </c>
      <c r="G118">
        <v>118.54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118.54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118.54</v>
      </c>
      <c r="AK118">
        <v>118.54</v>
      </c>
      <c r="AL118">
        <v>112</v>
      </c>
    </row>
    <row r="119" spans="1:38" x14ac:dyDescent="0.25">
      <c r="A119" t="s">
        <v>392</v>
      </c>
      <c r="B119">
        <v>113</v>
      </c>
      <c r="C119" t="s">
        <v>340</v>
      </c>
      <c r="D119" t="s">
        <v>341</v>
      </c>
      <c r="E119" t="s">
        <v>357</v>
      </c>
      <c r="F119">
        <v>1</v>
      </c>
      <c r="G119">
        <v>117.65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117.65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117.65</v>
      </c>
      <c r="AK119">
        <v>117.65</v>
      </c>
      <c r="AL119">
        <v>113</v>
      </c>
    </row>
    <row r="120" spans="1:38" x14ac:dyDescent="0.25">
      <c r="A120" t="s">
        <v>392</v>
      </c>
      <c r="B120">
        <v>114</v>
      </c>
      <c r="C120" t="s">
        <v>532</v>
      </c>
      <c r="D120" t="s">
        <v>1202</v>
      </c>
      <c r="E120" t="s">
        <v>364</v>
      </c>
      <c r="F120">
        <v>1</v>
      </c>
      <c r="G120">
        <v>117.12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117.12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117.12</v>
      </c>
      <c r="AK120">
        <v>117.12</v>
      </c>
      <c r="AL120">
        <v>114</v>
      </c>
    </row>
    <row r="121" spans="1:38" x14ac:dyDescent="0.25">
      <c r="A121" t="s">
        <v>392</v>
      </c>
      <c r="B121">
        <v>115</v>
      </c>
      <c r="C121" t="s">
        <v>1215</v>
      </c>
      <c r="D121" t="s">
        <v>1216</v>
      </c>
      <c r="E121" t="s">
        <v>363</v>
      </c>
      <c r="F121">
        <v>1</v>
      </c>
      <c r="G121">
        <v>115.8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115.8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115.8</v>
      </c>
      <c r="AK121">
        <v>115.8</v>
      </c>
      <c r="AL121">
        <v>115</v>
      </c>
    </row>
    <row r="122" spans="1:38" x14ac:dyDescent="0.25">
      <c r="A122" t="s">
        <v>392</v>
      </c>
      <c r="B122">
        <v>116</v>
      </c>
      <c r="C122" t="s">
        <v>584</v>
      </c>
      <c r="D122" t="s">
        <v>575</v>
      </c>
      <c r="E122" t="s">
        <v>357</v>
      </c>
      <c r="F122">
        <v>1</v>
      </c>
      <c r="G122">
        <v>112.87</v>
      </c>
      <c r="H122">
        <v>112.87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112.87</v>
      </c>
      <c r="AK122">
        <v>112.87</v>
      </c>
      <c r="AL122">
        <v>116</v>
      </c>
    </row>
    <row r="123" spans="1:38" x14ac:dyDescent="0.25">
      <c r="A123" t="s">
        <v>392</v>
      </c>
      <c r="B123">
        <v>117</v>
      </c>
      <c r="C123" t="s">
        <v>1088</v>
      </c>
      <c r="D123" t="s">
        <v>1230</v>
      </c>
      <c r="E123" t="s">
        <v>568</v>
      </c>
      <c r="F123">
        <v>1</v>
      </c>
      <c r="G123">
        <v>112.12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112.12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112.12</v>
      </c>
      <c r="AK123">
        <v>112.12</v>
      </c>
      <c r="AL123">
        <v>117</v>
      </c>
    </row>
    <row r="124" spans="1:38" x14ac:dyDescent="0.25">
      <c r="A124" t="s">
        <v>392</v>
      </c>
      <c r="B124">
        <v>118</v>
      </c>
      <c r="C124" t="s">
        <v>1237</v>
      </c>
      <c r="D124" t="s">
        <v>1238</v>
      </c>
      <c r="E124" t="s">
        <v>367</v>
      </c>
      <c r="F124">
        <v>1</v>
      </c>
      <c r="G124">
        <v>111.19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111.19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111.19</v>
      </c>
      <c r="AK124">
        <v>111.19</v>
      </c>
      <c r="AL124">
        <v>118</v>
      </c>
    </row>
    <row r="125" spans="1:38" x14ac:dyDescent="0.25">
      <c r="A125" t="s">
        <v>392</v>
      </c>
      <c r="B125">
        <v>119</v>
      </c>
      <c r="C125" t="s">
        <v>240</v>
      </c>
      <c r="D125" t="s">
        <v>697</v>
      </c>
      <c r="E125" t="s">
        <v>365</v>
      </c>
      <c r="F125">
        <v>1</v>
      </c>
      <c r="G125">
        <v>109.11</v>
      </c>
      <c r="H125">
        <v>0</v>
      </c>
      <c r="I125">
        <v>0</v>
      </c>
      <c r="J125">
        <v>0</v>
      </c>
      <c r="K125">
        <v>0</v>
      </c>
      <c r="L125">
        <v>109.11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109.11</v>
      </c>
      <c r="AK125">
        <v>109.11</v>
      </c>
      <c r="AL125">
        <v>119</v>
      </c>
    </row>
    <row r="126" spans="1:38" x14ac:dyDescent="0.25">
      <c r="A126" t="s">
        <v>392</v>
      </c>
      <c r="B126">
        <v>121</v>
      </c>
      <c r="C126" t="s">
        <v>846</v>
      </c>
      <c r="D126" t="s">
        <v>226</v>
      </c>
      <c r="F126">
        <v>1</v>
      </c>
      <c r="G126">
        <v>105.22</v>
      </c>
      <c r="H126">
        <v>0</v>
      </c>
      <c r="I126">
        <v>0</v>
      </c>
      <c r="J126">
        <v>105.22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105.22</v>
      </c>
      <c r="AK126">
        <v>105.22</v>
      </c>
      <c r="AL126">
        <v>120</v>
      </c>
    </row>
    <row r="127" spans="1:38" x14ac:dyDescent="0.25">
      <c r="A127" t="s">
        <v>392</v>
      </c>
      <c r="B127">
        <v>120</v>
      </c>
      <c r="C127" t="s">
        <v>846</v>
      </c>
      <c r="D127" t="s">
        <v>847</v>
      </c>
      <c r="E127" t="s">
        <v>357</v>
      </c>
      <c r="F127">
        <v>1</v>
      </c>
      <c r="G127">
        <v>105.22</v>
      </c>
      <c r="H127">
        <v>0</v>
      </c>
      <c r="I127">
        <v>0</v>
      </c>
      <c r="J127">
        <v>105.22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105.22</v>
      </c>
      <c r="AK127">
        <v>105.22</v>
      </c>
      <c r="AL127">
        <v>121</v>
      </c>
    </row>
    <row r="128" spans="1:38" x14ac:dyDescent="0.25">
      <c r="A128" t="s">
        <v>392</v>
      </c>
      <c r="B128">
        <v>122</v>
      </c>
      <c r="C128" t="s">
        <v>1248</v>
      </c>
      <c r="D128" t="s">
        <v>1249</v>
      </c>
      <c r="F128">
        <v>1</v>
      </c>
      <c r="G128">
        <v>104.84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104.84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104.84</v>
      </c>
      <c r="AK128">
        <v>104.84</v>
      </c>
      <c r="AL128">
        <v>122</v>
      </c>
    </row>
    <row r="129" spans="1:38" x14ac:dyDescent="0.25">
      <c r="A129" t="s">
        <v>392</v>
      </c>
      <c r="B129">
        <v>124</v>
      </c>
      <c r="C129" t="s">
        <v>1071</v>
      </c>
      <c r="D129" t="s">
        <v>537</v>
      </c>
      <c r="E129" t="s">
        <v>363</v>
      </c>
      <c r="F129">
        <v>1</v>
      </c>
      <c r="G129">
        <v>102.91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102.91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102.91</v>
      </c>
      <c r="AK129">
        <v>102.91</v>
      </c>
      <c r="AL129">
        <v>124</v>
      </c>
    </row>
    <row r="130" spans="1:38" x14ac:dyDescent="0.25">
      <c r="A130" t="s">
        <v>392</v>
      </c>
      <c r="B130">
        <v>123</v>
      </c>
      <c r="C130" t="s">
        <v>1252</v>
      </c>
      <c r="D130" t="s">
        <v>1253</v>
      </c>
      <c r="F130">
        <v>1</v>
      </c>
      <c r="G130">
        <v>102.91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102.91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102.91</v>
      </c>
      <c r="AK130">
        <v>102.91</v>
      </c>
      <c r="AL130">
        <v>123</v>
      </c>
    </row>
    <row r="131" spans="1:38" x14ac:dyDescent="0.25">
      <c r="A131" t="s">
        <v>392</v>
      </c>
      <c r="B131">
        <v>125</v>
      </c>
      <c r="C131" t="s">
        <v>1254</v>
      </c>
      <c r="D131" t="s">
        <v>1255</v>
      </c>
      <c r="E131" t="s">
        <v>363</v>
      </c>
      <c r="F131">
        <v>1</v>
      </c>
      <c r="G131">
        <v>100.54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100.54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100.54</v>
      </c>
      <c r="AK131">
        <v>100.54</v>
      </c>
      <c r="AL131">
        <v>125</v>
      </c>
    </row>
    <row r="132" spans="1:38" x14ac:dyDescent="0.25">
      <c r="A132" t="s">
        <v>392</v>
      </c>
      <c r="B132">
        <v>126</v>
      </c>
      <c r="C132" t="s">
        <v>1189</v>
      </c>
      <c r="D132" t="s">
        <v>1256</v>
      </c>
      <c r="E132" t="s">
        <v>363</v>
      </c>
      <c r="F132">
        <v>1</v>
      </c>
      <c r="G132">
        <v>100.42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100.42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100.42</v>
      </c>
      <c r="AK132">
        <v>100.42</v>
      </c>
      <c r="AL132">
        <v>126</v>
      </c>
    </row>
    <row r="133" spans="1:38" x14ac:dyDescent="0.25">
      <c r="A133" t="s">
        <v>392</v>
      </c>
      <c r="B133">
        <v>127</v>
      </c>
      <c r="C133" t="s">
        <v>848</v>
      </c>
      <c r="D133" t="s">
        <v>849</v>
      </c>
      <c r="E133" t="s">
        <v>706</v>
      </c>
      <c r="F133">
        <v>1</v>
      </c>
      <c r="G133">
        <v>100</v>
      </c>
      <c r="H133">
        <v>100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100</v>
      </c>
      <c r="AK133">
        <v>100</v>
      </c>
      <c r="AL133">
        <v>127</v>
      </c>
    </row>
    <row r="134" spans="1:38" x14ac:dyDescent="0.25">
      <c r="A134" t="s">
        <v>392</v>
      </c>
      <c r="B134">
        <v>128</v>
      </c>
      <c r="C134" t="s">
        <v>1265</v>
      </c>
      <c r="D134" t="s">
        <v>1266</v>
      </c>
      <c r="E134" t="s">
        <v>368</v>
      </c>
      <c r="F134">
        <v>1</v>
      </c>
      <c r="G134">
        <v>88.89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88.89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88.89</v>
      </c>
      <c r="AK134">
        <v>88.89</v>
      </c>
      <c r="AL134">
        <v>128</v>
      </c>
    </row>
    <row r="135" spans="1:38" x14ac:dyDescent="0.25">
      <c r="A135" t="s">
        <v>392</v>
      </c>
      <c r="B135">
        <v>129</v>
      </c>
      <c r="C135" t="s">
        <v>309</v>
      </c>
      <c r="D135" t="s">
        <v>265</v>
      </c>
      <c r="E135" t="s">
        <v>369</v>
      </c>
      <c r="F135">
        <v>1</v>
      </c>
      <c r="G135">
        <v>85.71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85.71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85.71</v>
      </c>
      <c r="AK135">
        <v>85.71</v>
      </c>
      <c r="AL135">
        <v>129</v>
      </c>
    </row>
    <row r="136" spans="1:38" x14ac:dyDescent="0.25">
      <c r="A136" t="s">
        <v>392</v>
      </c>
      <c r="B136">
        <v>130</v>
      </c>
      <c r="C136" t="s">
        <v>301</v>
      </c>
      <c r="D136" t="s">
        <v>634</v>
      </c>
      <c r="E136" t="s">
        <v>362</v>
      </c>
      <c r="F136">
        <v>1</v>
      </c>
      <c r="G136">
        <v>70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70</v>
      </c>
      <c r="AK136">
        <v>70</v>
      </c>
      <c r="AL136">
        <v>130</v>
      </c>
    </row>
    <row r="137" spans="1:38" x14ac:dyDescent="0.25">
      <c r="A137" t="s">
        <v>392</v>
      </c>
      <c r="B137">
        <v>131</v>
      </c>
      <c r="C137" t="s">
        <v>861</v>
      </c>
      <c r="D137" t="s">
        <v>509</v>
      </c>
      <c r="E137" t="s">
        <v>823</v>
      </c>
      <c r="F137">
        <v>1</v>
      </c>
      <c r="G137">
        <v>53.85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53.85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53.85</v>
      </c>
      <c r="AK137">
        <v>53.85</v>
      </c>
      <c r="AL137">
        <v>131</v>
      </c>
    </row>
    <row r="138" spans="1:38" x14ac:dyDescent="0.25">
      <c r="A138" t="s">
        <v>392</v>
      </c>
      <c r="B138">
        <v>133</v>
      </c>
      <c r="C138" t="s">
        <v>1272</v>
      </c>
      <c r="D138" t="s">
        <v>1273</v>
      </c>
      <c r="E138" t="s">
        <v>417</v>
      </c>
      <c r="F138">
        <v>1</v>
      </c>
      <c r="G138">
        <v>50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50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50</v>
      </c>
      <c r="AK138">
        <v>50</v>
      </c>
      <c r="AL138">
        <v>132</v>
      </c>
    </row>
    <row r="139" spans="1:38" x14ac:dyDescent="0.25">
      <c r="A139" t="s">
        <v>392</v>
      </c>
      <c r="B139">
        <v>132</v>
      </c>
      <c r="C139" t="s">
        <v>163</v>
      </c>
      <c r="D139" t="s">
        <v>529</v>
      </c>
      <c r="E139" t="s">
        <v>382</v>
      </c>
      <c r="F139">
        <v>1</v>
      </c>
      <c r="G139">
        <v>50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50</v>
      </c>
      <c r="AK139">
        <v>50</v>
      </c>
      <c r="AL139">
        <v>133</v>
      </c>
    </row>
    <row r="140" spans="1:38" x14ac:dyDescent="0.25">
      <c r="A140" t="s">
        <v>392</v>
      </c>
      <c r="B140">
        <v>210</v>
      </c>
      <c r="C140" t="s">
        <v>1082</v>
      </c>
      <c r="D140" t="s">
        <v>40</v>
      </c>
      <c r="E140" t="s">
        <v>373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165</v>
      </c>
    </row>
    <row r="141" spans="1:38" x14ac:dyDescent="0.25">
      <c r="A141" t="s">
        <v>392</v>
      </c>
      <c r="B141">
        <v>181</v>
      </c>
      <c r="C141" t="s">
        <v>541</v>
      </c>
      <c r="D141" t="s">
        <v>542</v>
      </c>
      <c r="E141" t="s">
        <v>372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150</v>
      </c>
    </row>
    <row r="142" spans="1:38" x14ac:dyDescent="0.25">
      <c r="A142" t="s">
        <v>392</v>
      </c>
      <c r="B142">
        <v>180</v>
      </c>
      <c r="C142" t="s">
        <v>82</v>
      </c>
      <c r="D142" t="s">
        <v>202</v>
      </c>
      <c r="E142" t="s">
        <v>417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151</v>
      </c>
    </row>
    <row r="143" spans="1:38" x14ac:dyDescent="0.25">
      <c r="A143" t="s">
        <v>392</v>
      </c>
      <c r="B143">
        <v>179</v>
      </c>
      <c r="C143" t="s">
        <v>563</v>
      </c>
      <c r="D143" t="s">
        <v>81</v>
      </c>
      <c r="E143" t="s">
        <v>564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134</v>
      </c>
    </row>
    <row r="144" spans="1:38" x14ac:dyDescent="0.25">
      <c r="A144" t="s">
        <v>392</v>
      </c>
      <c r="B144">
        <v>152</v>
      </c>
      <c r="C144" t="s">
        <v>1324</v>
      </c>
      <c r="D144" t="s">
        <v>1325</v>
      </c>
      <c r="E144" t="s">
        <v>1323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186</v>
      </c>
    </row>
    <row r="145" spans="1:38" x14ac:dyDescent="0.25">
      <c r="A145" t="s">
        <v>392</v>
      </c>
      <c r="B145">
        <v>153</v>
      </c>
      <c r="C145" t="s">
        <v>578</v>
      </c>
      <c r="D145" t="s">
        <v>702</v>
      </c>
      <c r="E145" t="s">
        <v>579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197</v>
      </c>
    </row>
    <row r="146" spans="1:38" x14ac:dyDescent="0.25">
      <c r="A146" t="s">
        <v>392</v>
      </c>
      <c r="B146">
        <v>154</v>
      </c>
      <c r="C146" t="s">
        <v>628</v>
      </c>
      <c r="D146" t="s">
        <v>265</v>
      </c>
      <c r="E146" t="s">
        <v>372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198</v>
      </c>
    </row>
    <row r="147" spans="1:38" x14ac:dyDescent="0.25">
      <c r="A147" t="s">
        <v>392</v>
      </c>
      <c r="B147">
        <v>155</v>
      </c>
      <c r="C147" t="s">
        <v>1014</v>
      </c>
      <c r="D147" t="s">
        <v>1247</v>
      </c>
      <c r="E147" t="s">
        <v>363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199</v>
      </c>
    </row>
    <row r="148" spans="1:38" x14ac:dyDescent="0.25">
      <c r="A148" t="s">
        <v>392</v>
      </c>
      <c r="B148">
        <v>156</v>
      </c>
      <c r="C148" t="s">
        <v>530</v>
      </c>
      <c r="D148" t="s">
        <v>1246</v>
      </c>
      <c r="E148" t="s">
        <v>367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218</v>
      </c>
    </row>
    <row r="149" spans="1:38" x14ac:dyDescent="0.25">
      <c r="A149" t="s">
        <v>392</v>
      </c>
      <c r="B149">
        <v>182</v>
      </c>
      <c r="C149" t="s">
        <v>39</v>
      </c>
      <c r="D149" t="s">
        <v>248</v>
      </c>
      <c r="E149" t="s">
        <v>551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149</v>
      </c>
    </row>
    <row r="150" spans="1:38" x14ac:dyDescent="0.25">
      <c r="A150" t="s">
        <v>392</v>
      </c>
      <c r="B150">
        <v>178</v>
      </c>
      <c r="C150" t="s">
        <v>134</v>
      </c>
      <c r="D150" t="s">
        <v>135</v>
      </c>
      <c r="E150" t="s">
        <v>548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174</v>
      </c>
    </row>
    <row r="151" spans="1:38" x14ac:dyDescent="0.25">
      <c r="A151" t="s">
        <v>392</v>
      </c>
      <c r="B151">
        <v>158</v>
      </c>
      <c r="C151" t="s">
        <v>1178</v>
      </c>
      <c r="D151" t="s">
        <v>1241</v>
      </c>
      <c r="E151" t="s">
        <v>374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216</v>
      </c>
    </row>
    <row r="152" spans="1:38" x14ac:dyDescent="0.25">
      <c r="A152" t="s">
        <v>392</v>
      </c>
      <c r="B152">
        <v>159</v>
      </c>
      <c r="C152" t="s">
        <v>1239</v>
      </c>
      <c r="D152" t="s">
        <v>1240</v>
      </c>
      <c r="E152" t="s">
        <v>362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215</v>
      </c>
    </row>
    <row r="153" spans="1:38" x14ac:dyDescent="0.25">
      <c r="A153" t="s">
        <v>392</v>
      </c>
      <c r="B153">
        <v>177</v>
      </c>
      <c r="C153" t="s">
        <v>1066</v>
      </c>
      <c r="D153" t="s">
        <v>1067</v>
      </c>
      <c r="E153" t="s">
        <v>367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175</v>
      </c>
    </row>
    <row r="154" spans="1:38" x14ac:dyDescent="0.25">
      <c r="A154" t="s">
        <v>392</v>
      </c>
      <c r="B154">
        <v>160</v>
      </c>
      <c r="C154" t="s">
        <v>1234</v>
      </c>
      <c r="D154" t="s">
        <v>1235</v>
      </c>
      <c r="E154" t="s">
        <v>1233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214</v>
      </c>
    </row>
    <row r="155" spans="1:38" x14ac:dyDescent="0.25">
      <c r="A155" t="s">
        <v>392</v>
      </c>
      <c r="B155">
        <v>176</v>
      </c>
      <c r="C155" t="s">
        <v>464</v>
      </c>
      <c r="D155" t="s">
        <v>982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219</v>
      </c>
    </row>
    <row r="156" spans="1:38" x14ac:dyDescent="0.25">
      <c r="A156" t="s">
        <v>392</v>
      </c>
      <c r="B156">
        <v>141</v>
      </c>
      <c r="C156" t="s">
        <v>1227</v>
      </c>
      <c r="D156" t="s">
        <v>1228</v>
      </c>
      <c r="E156" t="s">
        <v>1029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188</v>
      </c>
    </row>
    <row r="157" spans="1:38" x14ac:dyDescent="0.25">
      <c r="A157" t="s">
        <v>392</v>
      </c>
      <c r="B157">
        <v>175</v>
      </c>
      <c r="C157" t="s">
        <v>981</v>
      </c>
      <c r="D157" t="s">
        <v>527</v>
      </c>
      <c r="E157" t="s">
        <v>741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177</v>
      </c>
    </row>
    <row r="158" spans="1:38" x14ac:dyDescent="0.25">
      <c r="A158" t="s">
        <v>392</v>
      </c>
      <c r="B158">
        <v>139</v>
      </c>
      <c r="C158" t="s">
        <v>270</v>
      </c>
      <c r="D158" t="s">
        <v>907</v>
      </c>
      <c r="E158" t="s">
        <v>357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190</v>
      </c>
    </row>
    <row r="159" spans="1:38" x14ac:dyDescent="0.25">
      <c r="A159" t="s">
        <v>392</v>
      </c>
      <c r="B159">
        <v>157</v>
      </c>
      <c r="C159" t="s">
        <v>1242</v>
      </c>
      <c r="D159" t="s">
        <v>1243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217</v>
      </c>
    </row>
    <row r="160" spans="1:38" x14ac:dyDescent="0.25">
      <c r="A160" t="s">
        <v>392</v>
      </c>
      <c r="B160">
        <v>138</v>
      </c>
      <c r="C160" t="s">
        <v>1159</v>
      </c>
      <c r="D160" t="s">
        <v>1222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191</v>
      </c>
    </row>
    <row r="161" spans="1:38" x14ac:dyDescent="0.25">
      <c r="A161" t="s">
        <v>392</v>
      </c>
      <c r="B161">
        <v>183</v>
      </c>
      <c r="C161" t="s">
        <v>326</v>
      </c>
      <c r="D161" t="s">
        <v>327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148</v>
      </c>
    </row>
    <row r="162" spans="1:38" x14ac:dyDescent="0.25">
      <c r="A162" t="s">
        <v>392</v>
      </c>
      <c r="B162">
        <v>184</v>
      </c>
      <c r="C162" t="s">
        <v>274</v>
      </c>
      <c r="D162" t="s">
        <v>576</v>
      </c>
      <c r="E162" t="s">
        <v>577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147</v>
      </c>
    </row>
    <row r="163" spans="1:38" x14ac:dyDescent="0.25">
      <c r="A163" t="s">
        <v>392</v>
      </c>
      <c r="B163">
        <v>145</v>
      </c>
      <c r="C163" t="s">
        <v>998</v>
      </c>
      <c r="D163" t="s">
        <v>999</v>
      </c>
      <c r="E163" t="s">
        <v>1000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184</v>
      </c>
    </row>
    <row r="164" spans="1:38" x14ac:dyDescent="0.25">
      <c r="A164" t="s">
        <v>392</v>
      </c>
      <c r="B164">
        <v>165</v>
      </c>
      <c r="C164" t="s">
        <v>878</v>
      </c>
      <c r="D164" t="s">
        <v>629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176</v>
      </c>
    </row>
    <row r="165" spans="1:38" x14ac:dyDescent="0.25">
      <c r="A165" t="s">
        <v>392</v>
      </c>
      <c r="B165">
        <v>164</v>
      </c>
      <c r="C165" t="s">
        <v>879</v>
      </c>
      <c r="D165" t="s">
        <v>692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210</v>
      </c>
    </row>
    <row r="166" spans="1:38" x14ac:dyDescent="0.25">
      <c r="A166" t="s">
        <v>392</v>
      </c>
      <c r="B166">
        <v>191</v>
      </c>
      <c r="C166" t="s">
        <v>57</v>
      </c>
      <c r="D166" t="s">
        <v>58</v>
      </c>
      <c r="E166" t="s">
        <v>358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140</v>
      </c>
    </row>
    <row r="167" spans="1:38" x14ac:dyDescent="0.25">
      <c r="A167" t="s">
        <v>392</v>
      </c>
      <c r="B167">
        <v>190</v>
      </c>
      <c r="C167" t="s">
        <v>142</v>
      </c>
      <c r="D167" t="s">
        <v>143</v>
      </c>
      <c r="E167" t="s">
        <v>680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141</v>
      </c>
    </row>
    <row r="168" spans="1:38" x14ac:dyDescent="0.25">
      <c r="A168" t="s">
        <v>392</v>
      </c>
      <c r="B168">
        <v>189</v>
      </c>
      <c r="C168" t="s">
        <v>129</v>
      </c>
      <c r="D168" t="s">
        <v>130</v>
      </c>
      <c r="E168" t="s">
        <v>457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142</v>
      </c>
    </row>
    <row r="169" spans="1:38" x14ac:dyDescent="0.25">
      <c r="A169" t="s">
        <v>392</v>
      </c>
      <c r="B169">
        <v>162</v>
      </c>
      <c r="C169" t="s">
        <v>1267</v>
      </c>
      <c r="D169" t="s">
        <v>509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212</v>
      </c>
    </row>
    <row r="170" spans="1:38" x14ac:dyDescent="0.25">
      <c r="A170" t="s">
        <v>392</v>
      </c>
      <c r="B170">
        <v>163</v>
      </c>
      <c r="C170" t="s">
        <v>1268</v>
      </c>
      <c r="D170" t="s">
        <v>1269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211</v>
      </c>
    </row>
    <row r="171" spans="1:38" x14ac:dyDescent="0.25">
      <c r="A171" t="s">
        <v>392</v>
      </c>
      <c r="B171">
        <v>150</v>
      </c>
      <c r="C171" t="s">
        <v>687</v>
      </c>
      <c r="D171" t="s">
        <v>866</v>
      </c>
      <c r="E171" t="s">
        <v>368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179</v>
      </c>
    </row>
    <row r="172" spans="1:38" x14ac:dyDescent="0.25">
      <c r="A172" t="s">
        <v>392</v>
      </c>
      <c r="B172">
        <v>161</v>
      </c>
      <c r="C172" t="s">
        <v>888</v>
      </c>
      <c r="D172" t="s">
        <v>273</v>
      </c>
      <c r="E172" t="s">
        <v>357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213</v>
      </c>
    </row>
    <row r="173" spans="1:38" x14ac:dyDescent="0.25">
      <c r="A173" t="s">
        <v>392</v>
      </c>
      <c r="B173">
        <v>187</v>
      </c>
      <c r="C173" t="s">
        <v>107</v>
      </c>
      <c r="D173" t="s">
        <v>292</v>
      </c>
      <c r="E173" t="s">
        <v>357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144</v>
      </c>
    </row>
    <row r="174" spans="1:38" x14ac:dyDescent="0.25">
      <c r="A174" t="s">
        <v>392</v>
      </c>
      <c r="B174">
        <v>149</v>
      </c>
      <c r="C174" t="s">
        <v>1264</v>
      </c>
      <c r="D174" t="s">
        <v>931</v>
      </c>
      <c r="E174" t="s">
        <v>363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180</v>
      </c>
    </row>
    <row r="175" spans="1:38" x14ac:dyDescent="0.25">
      <c r="A175" t="s">
        <v>392</v>
      </c>
      <c r="B175">
        <v>186</v>
      </c>
      <c r="C175" t="s">
        <v>1034</v>
      </c>
      <c r="D175" t="s">
        <v>1035</v>
      </c>
      <c r="E175" t="s">
        <v>367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145</v>
      </c>
    </row>
    <row r="176" spans="1:38" x14ac:dyDescent="0.25">
      <c r="A176" t="s">
        <v>392</v>
      </c>
      <c r="B176">
        <v>148</v>
      </c>
      <c r="C176" t="s">
        <v>105</v>
      </c>
      <c r="D176" t="s">
        <v>103</v>
      </c>
      <c r="E176" t="s">
        <v>367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181</v>
      </c>
    </row>
    <row r="177" spans="1:38" x14ac:dyDescent="0.25">
      <c r="A177" t="s">
        <v>392</v>
      </c>
      <c r="B177">
        <v>144</v>
      </c>
      <c r="C177" t="s">
        <v>1330</v>
      </c>
      <c r="D177" t="s">
        <v>1331</v>
      </c>
      <c r="E177" t="s">
        <v>361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185</v>
      </c>
    </row>
    <row r="178" spans="1:38" x14ac:dyDescent="0.25">
      <c r="A178" t="s">
        <v>392</v>
      </c>
      <c r="B178">
        <v>146</v>
      </c>
      <c r="C178" t="s">
        <v>73</v>
      </c>
      <c r="D178" t="s">
        <v>868</v>
      </c>
      <c r="E178" t="s">
        <v>869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183</v>
      </c>
    </row>
    <row r="179" spans="1:38" x14ac:dyDescent="0.25">
      <c r="A179" t="s">
        <v>392</v>
      </c>
      <c r="B179">
        <v>147</v>
      </c>
      <c r="C179" t="s">
        <v>874</v>
      </c>
      <c r="D179" t="s">
        <v>140</v>
      </c>
      <c r="E179" t="s">
        <v>600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182</v>
      </c>
    </row>
    <row r="180" spans="1:38" x14ac:dyDescent="0.25">
      <c r="A180" t="s">
        <v>392</v>
      </c>
      <c r="B180">
        <v>185</v>
      </c>
      <c r="C180" t="s">
        <v>198</v>
      </c>
      <c r="D180" t="s">
        <v>487</v>
      </c>
      <c r="E180" t="s">
        <v>357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146</v>
      </c>
    </row>
    <row r="181" spans="1:38" x14ac:dyDescent="0.25">
      <c r="A181" t="s">
        <v>392</v>
      </c>
      <c r="B181">
        <v>188</v>
      </c>
      <c r="C181" t="s">
        <v>276</v>
      </c>
      <c r="D181" t="s">
        <v>277</v>
      </c>
      <c r="E181" t="s">
        <v>381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143</v>
      </c>
    </row>
    <row r="182" spans="1:38" x14ac:dyDescent="0.25">
      <c r="A182" t="s">
        <v>392</v>
      </c>
      <c r="B182">
        <v>220</v>
      </c>
      <c r="C182" t="s">
        <v>880</v>
      </c>
      <c r="D182" t="s">
        <v>627</v>
      </c>
      <c r="E182" t="s">
        <v>881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220</v>
      </c>
    </row>
    <row r="183" spans="1:38" x14ac:dyDescent="0.25">
      <c r="A183" t="s">
        <v>392</v>
      </c>
      <c r="B183">
        <v>136</v>
      </c>
      <c r="C183" t="s">
        <v>912</v>
      </c>
      <c r="D183" t="s">
        <v>220</v>
      </c>
      <c r="E183" t="s">
        <v>361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193</v>
      </c>
    </row>
    <row r="184" spans="1:38" x14ac:dyDescent="0.25">
      <c r="A184" t="s">
        <v>392</v>
      </c>
      <c r="B184">
        <v>143</v>
      </c>
      <c r="C184" t="s">
        <v>82</v>
      </c>
      <c r="D184" t="s">
        <v>709</v>
      </c>
      <c r="E184" t="s">
        <v>362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187</v>
      </c>
    </row>
    <row r="185" spans="1:38" x14ac:dyDescent="0.25">
      <c r="A185" t="s">
        <v>392</v>
      </c>
      <c r="B185">
        <v>205</v>
      </c>
      <c r="C185" t="s">
        <v>812</v>
      </c>
      <c r="D185" t="s">
        <v>140</v>
      </c>
      <c r="E185" t="s">
        <v>358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169</v>
      </c>
    </row>
    <row r="186" spans="1:38" x14ac:dyDescent="0.25">
      <c r="A186" t="s">
        <v>392</v>
      </c>
      <c r="B186">
        <v>206</v>
      </c>
      <c r="C186" t="s">
        <v>1289</v>
      </c>
      <c r="D186" t="s">
        <v>1299</v>
      </c>
      <c r="E186" t="s">
        <v>421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168</v>
      </c>
    </row>
    <row r="187" spans="1:38" x14ac:dyDescent="0.25">
      <c r="A187" t="s">
        <v>392</v>
      </c>
      <c r="B187">
        <v>169</v>
      </c>
      <c r="C187" t="s">
        <v>335</v>
      </c>
      <c r="D187" t="s">
        <v>985</v>
      </c>
      <c r="E187" t="s">
        <v>367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205</v>
      </c>
    </row>
    <row r="188" spans="1:38" x14ac:dyDescent="0.25">
      <c r="A188" t="s">
        <v>392</v>
      </c>
      <c r="B188">
        <v>207</v>
      </c>
      <c r="C188" t="s">
        <v>1187</v>
      </c>
      <c r="D188" t="s">
        <v>1188</v>
      </c>
      <c r="E188" t="s">
        <v>363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167</v>
      </c>
    </row>
    <row r="189" spans="1:38" x14ac:dyDescent="0.25">
      <c r="A189" t="s">
        <v>392</v>
      </c>
      <c r="B189">
        <v>192</v>
      </c>
      <c r="C189" t="s">
        <v>578</v>
      </c>
      <c r="D189" t="s">
        <v>997</v>
      </c>
      <c r="E189" t="s">
        <v>579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139</v>
      </c>
    </row>
    <row r="190" spans="1:38" x14ac:dyDescent="0.25">
      <c r="A190" t="s">
        <v>392</v>
      </c>
      <c r="B190">
        <v>194</v>
      </c>
      <c r="C190" t="s">
        <v>269</v>
      </c>
      <c r="D190" t="s">
        <v>446</v>
      </c>
      <c r="E190" t="s">
        <v>417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137</v>
      </c>
    </row>
    <row r="191" spans="1:38" x14ac:dyDescent="0.25">
      <c r="A191" t="s">
        <v>392</v>
      </c>
      <c r="B191">
        <v>208</v>
      </c>
      <c r="C191" t="s">
        <v>876</v>
      </c>
      <c r="D191" t="s">
        <v>877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166</v>
      </c>
    </row>
    <row r="192" spans="1:38" x14ac:dyDescent="0.25">
      <c r="A192" t="s">
        <v>392</v>
      </c>
      <c r="B192">
        <v>209</v>
      </c>
      <c r="C192" t="s">
        <v>1181</v>
      </c>
      <c r="D192" t="s">
        <v>1182</v>
      </c>
      <c r="E192" t="s">
        <v>367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154</v>
      </c>
    </row>
    <row r="193" spans="1:38" x14ac:dyDescent="0.25">
      <c r="A193" t="s">
        <v>392</v>
      </c>
      <c r="B193">
        <v>204</v>
      </c>
      <c r="C193" t="s">
        <v>335</v>
      </c>
      <c r="D193" t="s">
        <v>569</v>
      </c>
      <c r="E193" t="s">
        <v>367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170</v>
      </c>
    </row>
    <row r="194" spans="1:38" x14ac:dyDescent="0.25">
      <c r="A194" t="s">
        <v>392</v>
      </c>
      <c r="B194">
        <v>219</v>
      </c>
      <c r="C194" t="s">
        <v>543</v>
      </c>
      <c r="D194" t="s">
        <v>529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209</v>
      </c>
    </row>
    <row r="195" spans="1:38" x14ac:dyDescent="0.25">
      <c r="A195" t="s">
        <v>392</v>
      </c>
      <c r="B195">
        <v>218</v>
      </c>
      <c r="C195" t="s">
        <v>1262</v>
      </c>
      <c r="D195" t="s">
        <v>1263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156</v>
      </c>
    </row>
    <row r="196" spans="1:38" x14ac:dyDescent="0.25">
      <c r="A196" t="s">
        <v>392</v>
      </c>
      <c r="B196">
        <v>217</v>
      </c>
      <c r="C196" t="s">
        <v>995</v>
      </c>
      <c r="D196" t="s">
        <v>996</v>
      </c>
      <c r="E196" t="s">
        <v>364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157</v>
      </c>
    </row>
    <row r="197" spans="1:38" x14ac:dyDescent="0.25">
      <c r="A197" t="s">
        <v>392</v>
      </c>
      <c r="B197">
        <v>216</v>
      </c>
      <c r="C197" t="s">
        <v>1055</v>
      </c>
      <c r="D197" t="s">
        <v>634</v>
      </c>
      <c r="E197" t="s">
        <v>367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158</v>
      </c>
    </row>
    <row r="198" spans="1:38" x14ac:dyDescent="0.25">
      <c r="A198" t="s">
        <v>392</v>
      </c>
      <c r="B198">
        <v>215</v>
      </c>
      <c r="C198" t="s">
        <v>978</v>
      </c>
      <c r="D198" t="s">
        <v>649</v>
      </c>
      <c r="E198" t="s">
        <v>367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159</v>
      </c>
    </row>
    <row r="199" spans="1:38" x14ac:dyDescent="0.25">
      <c r="A199" t="s">
        <v>392</v>
      </c>
      <c r="B199">
        <v>214</v>
      </c>
      <c r="C199" t="s">
        <v>966</v>
      </c>
      <c r="D199" t="s">
        <v>967</v>
      </c>
      <c r="E199" t="s">
        <v>373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160</v>
      </c>
    </row>
    <row r="200" spans="1:38" x14ac:dyDescent="0.25">
      <c r="A200" t="s">
        <v>392</v>
      </c>
      <c r="B200">
        <v>213</v>
      </c>
      <c r="C200" t="s">
        <v>701</v>
      </c>
      <c r="D200" t="s">
        <v>965</v>
      </c>
      <c r="E200" t="s">
        <v>382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161</v>
      </c>
    </row>
    <row r="201" spans="1:38" x14ac:dyDescent="0.25">
      <c r="A201" t="s">
        <v>392</v>
      </c>
      <c r="B201">
        <v>212</v>
      </c>
      <c r="C201" t="s">
        <v>448</v>
      </c>
      <c r="D201" t="s">
        <v>220</v>
      </c>
      <c r="E201" t="s">
        <v>421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162</v>
      </c>
    </row>
    <row r="202" spans="1:38" x14ac:dyDescent="0.25">
      <c r="A202" t="s">
        <v>392</v>
      </c>
      <c r="B202">
        <v>211</v>
      </c>
      <c r="C202" t="s">
        <v>1080</v>
      </c>
      <c r="D202" t="s">
        <v>1081</v>
      </c>
      <c r="E202" t="s">
        <v>363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163</v>
      </c>
    </row>
    <row r="203" spans="1:38" x14ac:dyDescent="0.25">
      <c r="A203" t="s">
        <v>392</v>
      </c>
      <c r="B203">
        <v>195</v>
      </c>
      <c r="C203" t="s">
        <v>1259</v>
      </c>
      <c r="D203" t="s">
        <v>1260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136</v>
      </c>
    </row>
    <row r="204" spans="1:38" x14ac:dyDescent="0.25">
      <c r="A204" t="s">
        <v>392</v>
      </c>
      <c r="B204">
        <v>135</v>
      </c>
      <c r="C204" t="s">
        <v>121</v>
      </c>
      <c r="D204" t="s">
        <v>1221</v>
      </c>
      <c r="E204" t="s">
        <v>363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194</v>
      </c>
    </row>
    <row r="205" spans="1:38" x14ac:dyDescent="0.25">
      <c r="A205" t="s">
        <v>392</v>
      </c>
      <c r="B205">
        <v>170</v>
      </c>
      <c r="C205" t="s">
        <v>1071</v>
      </c>
      <c r="D205" t="s">
        <v>1236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204</v>
      </c>
    </row>
    <row r="206" spans="1:38" x14ac:dyDescent="0.25">
      <c r="A206" t="s">
        <v>392</v>
      </c>
      <c r="B206">
        <v>203</v>
      </c>
      <c r="C206" t="s">
        <v>894</v>
      </c>
      <c r="D206" t="s">
        <v>895</v>
      </c>
      <c r="E206" t="s">
        <v>367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171</v>
      </c>
    </row>
    <row r="207" spans="1:38" x14ac:dyDescent="0.25">
      <c r="A207" t="s">
        <v>392</v>
      </c>
      <c r="B207">
        <v>142</v>
      </c>
      <c r="C207" t="s">
        <v>713</v>
      </c>
      <c r="D207" t="s">
        <v>914</v>
      </c>
      <c r="E207" t="s">
        <v>915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196</v>
      </c>
    </row>
    <row r="208" spans="1:38" x14ac:dyDescent="0.25">
      <c r="A208" t="s">
        <v>392</v>
      </c>
      <c r="B208">
        <v>134</v>
      </c>
      <c r="C208" t="s">
        <v>1219</v>
      </c>
      <c r="D208" t="s">
        <v>1220</v>
      </c>
      <c r="E208" t="s">
        <v>363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195</v>
      </c>
    </row>
    <row r="209" spans="1:38" x14ac:dyDescent="0.25">
      <c r="A209" t="s">
        <v>392</v>
      </c>
      <c r="B209">
        <v>137</v>
      </c>
      <c r="C209" t="s">
        <v>1217</v>
      </c>
      <c r="D209" t="s">
        <v>1218</v>
      </c>
      <c r="E209" t="s">
        <v>386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192</v>
      </c>
    </row>
    <row r="210" spans="1:38" x14ac:dyDescent="0.25">
      <c r="A210" t="s">
        <v>392</v>
      </c>
      <c r="B210">
        <v>140</v>
      </c>
      <c r="C210" t="s">
        <v>776</v>
      </c>
      <c r="D210" t="s">
        <v>476</v>
      </c>
      <c r="E210" t="s">
        <v>363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189</v>
      </c>
    </row>
    <row r="211" spans="1:38" x14ac:dyDescent="0.25">
      <c r="A211" t="s">
        <v>392</v>
      </c>
      <c r="B211">
        <v>174</v>
      </c>
      <c r="C211" t="s">
        <v>187</v>
      </c>
      <c r="D211" t="s">
        <v>620</v>
      </c>
      <c r="E211" t="s">
        <v>367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200</v>
      </c>
    </row>
    <row r="212" spans="1:38" x14ac:dyDescent="0.25">
      <c r="A212" t="s">
        <v>392</v>
      </c>
      <c r="B212">
        <v>166</v>
      </c>
      <c r="C212" t="s">
        <v>630</v>
      </c>
      <c r="D212" t="s">
        <v>631</v>
      </c>
      <c r="E212" t="s">
        <v>359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208</v>
      </c>
    </row>
    <row r="213" spans="1:38" x14ac:dyDescent="0.25">
      <c r="A213" t="s">
        <v>392</v>
      </c>
      <c r="B213">
        <v>151</v>
      </c>
      <c r="C213" t="s">
        <v>1211</v>
      </c>
      <c r="D213" t="s">
        <v>1213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178</v>
      </c>
    </row>
    <row r="214" spans="1:38" x14ac:dyDescent="0.25">
      <c r="A214" t="s">
        <v>392</v>
      </c>
      <c r="B214">
        <v>193</v>
      </c>
      <c r="C214" t="s">
        <v>1211</v>
      </c>
      <c r="D214" t="s">
        <v>1212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138</v>
      </c>
    </row>
    <row r="215" spans="1:38" x14ac:dyDescent="0.25">
      <c r="A215" t="s">
        <v>392</v>
      </c>
      <c r="B215">
        <v>171</v>
      </c>
      <c r="C215" t="s">
        <v>1032</v>
      </c>
      <c r="D215" t="s">
        <v>1033</v>
      </c>
      <c r="E215" t="s">
        <v>417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203</v>
      </c>
    </row>
    <row r="216" spans="1:38" x14ac:dyDescent="0.25">
      <c r="A216" t="s">
        <v>392</v>
      </c>
      <c r="B216">
        <v>168</v>
      </c>
      <c r="C216" t="s">
        <v>908</v>
      </c>
      <c r="D216" t="s">
        <v>909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206</v>
      </c>
    </row>
    <row r="217" spans="1:38" x14ac:dyDescent="0.25">
      <c r="A217" t="s">
        <v>392</v>
      </c>
      <c r="B217">
        <v>197</v>
      </c>
      <c r="C217" t="s">
        <v>160</v>
      </c>
      <c r="D217" t="s">
        <v>893</v>
      </c>
      <c r="E217" t="s">
        <v>360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152</v>
      </c>
    </row>
    <row r="218" spans="1:38" x14ac:dyDescent="0.25">
      <c r="A218" t="s">
        <v>392</v>
      </c>
      <c r="B218">
        <v>198</v>
      </c>
      <c r="C218" t="s">
        <v>347</v>
      </c>
      <c r="D218" t="s">
        <v>197</v>
      </c>
      <c r="E218" t="s">
        <v>367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153</v>
      </c>
    </row>
    <row r="219" spans="1:38" x14ac:dyDescent="0.25">
      <c r="A219" t="s">
        <v>392</v>
      </c>
      <c r="B219">
        <v>173</v>
      </c>
      <c r="C219" t="s">
        <v>267</v>
      </c>
      <c r="D219" t="s">
        <v>514</v>
      </c>
      <c r="E219" t="s">
        <v>980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0</v>
      </c>
      <c r="AK219">
        <v>0</v>
      </c>
      <c r="AL219">
        <v>201</v>
      </c>
    </row>
    <row r="220" spans="1:38" x14ac:dyDescent="0.25">
      <c r="A220" t="s">
        <v>392</v>
      </c>
      <c r="B220">
        <v>199</v>
      </c>
      <c r="C220" t="s">
        <v>477</v>
      </c>
      <c r="D220" t="s">
        <v>868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164</v>
      </c>
    </row>
    <row r="221" spans="1:38" x14ac:dyDescent="0.25">
      <c r="A221" t="s">
        <v>392</v>
      </c>
      <c r="B221">
        <v>200</v>
      </c>
      <c r="C221" t="s">
        <v>1200</v>
      </c>
      <c r="D221" t="s">
        <v>1301</v>
      </c>
      <c r="E221" t="s">
        <v>1302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155</v>
      </c>
    </row>
    <row r="222" spans="1:38" x14ac:dyDescent="0.25">
      <c r="A222" t="s">
        <v>392</v>
      </c>
      <c r="B222">
        <v>201</v>
      </c>
      <c r="C222" t="s">
        <v>1200</v>
      </c>
      <c r="D222" t="s">
        <v>1201</v>
      </c>
      <c r="E222" t="s">
        <v>363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173</v>
      </c>
    </row>
    <row r="223" spans="1:38" x14ac:dyDescent="0.25">
      <c r="A223" t="s">
        <v>392</v>
      </c>
      <c r="B223">
        <v>202</v>
      </c>
      <c r="C223" t="s">
        <v>864</v>
      </c>
      <c r="D223" t="s">
        <v>264</v>
      </c>
      <c r="E223" t="s">
        <v>367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172</v>
      </c>
    </row>
    <row r="224" spans="1:38" x14ac:dyDescent="0.25">
      <c r="A224" t="s">
        <v>392</v>
      </c>
      <c r="B224">
        <v>172</v>
      </c>
      <c r="C224" t="s">
        <v>20</v>
      </c>
      <c r="D224" t="s">
        <v>1031</v>
      </c>
      <c r="E224" t="s">
        <v>357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202</v>
      </c>
    </row>
    <row r="225" spans="1:38" x14ac:dyDescent="0.25">
      <c r="A225" t="s">
        <v>392</v>
      </c>
      <c r="B225">
        <v>196</v>
      </c>
      <c r="C225" t="s">
        <v>1209</v>
      </c>
      <c r="D225" t="s">
        <v>529</v>
      </c>
      <c r="E225" t="s">
        <v>1210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135</v>
      </c>
    </row>
    <row r="226" spans="1:38" x14ac:dyDescent="0.25">
      <c r="A226" t="s">
        <v>392</v>
      </c>
      <c r="B226">
        <v>167</v>
      </c>
      <c r="C226" t="s">
        <v>555</v>
      </c>
      <c r="D226" t="s">
        <v>556</v>
      </c>
      <c r="E226" t="s">
        <v>385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207</v>
      </c>
    </row>
    <row r="227" spans="1:38" x14ac:dyDescent="0.25"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K227"/>
      <c r="AL227"/>
    </row>
    <row r="228" spans="1:38" x14ac:dyDescent="0.25"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K228"/>
      <c r="AL228"/>
    </row>
    <row r="229" spans="1:38" x14ac:dyDescent="0.25"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K229"/>
      <c r="AL229"/>
    </row>
    <row r="230" spans="1:38" x14ac:dyDescent="0.25"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K230"/>
      <c r="AL230"/>
    </row>
    <row r="231" spans="1:38" x14ac:dyDescent="0.25"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K231"/>
      <c r="AL231"/>
    </row>
    <row r="232" spans="1:38" x14ac:dyDescent="0.25"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K232"/>
      <c r="AL232"/>
    </row>
    <row r="233" spans="1:38" x14ac:dyDescent="0.25"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K233"/>
      <c r="AL233"/>
    </row>
    <row r="234" spans="1:38" x14ac:dyDescent="0.25"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K234"/>
      <c r="AL234"/>
    </row>
    <row r="235" spans="1:38" x14ac:dyDescent="0.25"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K235"/>
      <c r="AL235"/>
    </row>
    <row r="236" spans="1:38" x14ac:dyDescent="0.25"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K236"/>
      <c r="AL236"/>
    </row>
    <row r="237" spans="1:38" x14ac:dyDescent="0.25"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K237"/>
      <c r="AL237"/>
    </row>
    <row r="238" spans="1:38" x14ac:dyDescent="0.25"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K238"/>
      <c r="AL238"/>
    </row>
    <row r="239" spans="1:38" x14ac:dyDescent="0.25"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K239"/>
      <c r="AL239"/>
    </row>
    <row r="240" spans="1:38" x14ac:dyDescent="0.25"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K240"/>
      <c r="AL240"/>
    </row>
    <row r="241" spans="7:38" x14ac:dyDescent="0.25"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K241"/>
      <c r="AL241"/>
    </row>
    <row r="242" spans="7:38" x14ac:dyDescent="0.25"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K242"/>
      <c r="AL242"/>
    </row>
    <row r="243" spans="7:38" x14ac:dyDescent="0.25"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K243"/>
      <c r="AL243"/>
    </row>
    <row r="244" spans="7:38" x14ac:dyDescent="0.25"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K244"/>
      <c r="AL244"/>
    </row>
    <row r="245" spans="7:38" x14ac:dyDescent="0.25"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K245"/>
      <c r="AL245"/>
    </row>
    <row r="246" spans="7:38" x14ac:dyDescent="0.25"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K246"/>
      <c r="AL246"/>
    </row>
    <row r="247" spans="7:38" x14ac:dyDescent="0.25"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K247"/>
      <c r="AL247"/>
    </row>
    <row r="248" spans="7:38" x14ac:dyDescent="0.25"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K248"/>
      <c r="AL248"/>
    </row>
    <row r="249" spans="7:38" x14ac:dyDescent="0.25"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K249"/>
      <c r="AL249"/>
    </row>
    <row r="250" spans="7:38" x14ac:dyDescent="0.25"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K250"/>
      <c r="AL250"/>
    </row>
    <row r="251" spans="7:38" x14ac:dyDescent="0.25"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K251"/>
      <c r="AL251"/>
    </row>
    <row r="252" spans="7:38" x14ac:dyDescent="0.25"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K252"/>
      <c r="AL252"/>
    </row>
    <row r="253" spans="7:38" x14ac:dyDescent="0.25"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K253"/>
      <c r="AL253"/>
    </row>
    <row r="254" spans="7:38" x14ac:dyDescent="0.25"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K254"/>
      <c r="AL254"/>
    </row>
    <row r="255" spans="7:38" x14ac:dyDescent="0.25"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K255"/>
      <c r="AL255"/>
    </row>
    <row r="256" spans="7:38" x14ac:dyDescent="0.25">
      <c r="Z256"/>
      <c r="AA256"/>
      <c r="AB256"/>
      <c r="AC256"/>
      <c r="AD256"/>
      <c r="AE256"/>
      <c r="AF256"/>
      <c r="AG256"/>
      <c r="AH256"/>
      <c r="AK256"/>
      <c r="AL256"/>
    </row>
    <row r="257" spans="2:38" x14ac:dyDescent="0.25">
      <c r="Z257"/>
      <c r="AA257"/>
      <c r="AB257"/>
      <c r="AC257"/>
      <c r="AD257"/>
      <c r="AE257"/>
      <c r="AF257"/>
      <c r="AG257"/>
      <c r="AH257"/>
      <c r="AK257"/>
      <c r="AL257"/>
    </row>
    <row r="258" spans="2:38" x14ac:dyDescent="0.25">
      <c r="B258" s="10"/>
      <c r="C258" s="10"/>
      <c r="D258" s="10"/>
      <c r="Z258"/>
      <c r="AA258"/>
      <c r="AB258"/>
      <c r="AC258"/>
      <c r="AD258"/>
      <c r="AE258"/>
      <c r="AF258"/>
      <c r="AG258"/>
      <c r="AH258"/>
      <c r="AK258"/>
      <c r="AL258"/>
    </row>
    <row r="259" spans="2:38" x14ac:dyDescent="0.25">
      <c r="Z259"/>
      <c r="AA259"/>
      <c r="AB259"/>
      <c r="AC259"/>
      <c r="AD259"/>
      <c r="AE259"/>
      <c r="AF259"/>
      <c r="AG259"/>
      <c r="AH259"/>
      <c r="AK259"/>
      <c r="AL259"/>
    </row>
    <row r="260" spans="2:38" x14ac:dyDescent="0.25">
      <c r="Z260"/>
      <c r="AA260"/>
      <c r="AB260"/>
      <c r="AC260"/>
      <c r="AD260"/>
      <c r="AE260"/>
      <c r="AF260"/>
      <c r="AG260"/>
      <c r="AH260"/>
      <c r="AK260"/>
      <c r="AL260"/>
    </row>
    <row r="261" spans="2:38" x14ac:dyDescent="0.25">
      <c r="Z261"/>
      <c r="AA261"/>
      <c r="AB261"/>
      <c r="AC261"/>
      <c r="AD261"/>
      <c r="AE261"/>
      <c r="AF261"/>
      <c r="AG261"/>
      <c r="AH261"/>
      <c r="AK261"/>
      <c r="AL261"/>
    </row>
    <row r="262" spans="2:38" x14ac:dyDescent="0.25">
      <c r="Z262"/>
      <c r="AA262"/>
      <c r="AB262"/>
      <c r="AC262"/>
      <c r="AD262"/>
      <c r="AE262"/>
      <c r="AF262"/>
      <c r="AG262"/>
      <c r="AH262"/>
      <c r="AK262"/>
      <c r="AL262"/>
    </row>
    <row r="263" spans="2:38" x14ac:dyDescent="0.25">
      <c r="Z263"/>
      <c r="AA263"/>
      <c r="AB263"/>
      <c r="AC263"/>
      <c r="AD263"/>
      <c r="AE263"/>
      <c r="AF263"/>
      <c r="AG263"/>
      <c r="AH263"/>
      <c r="AK263"/>
      <c r="AL263"/>
    </row>
    <row r="264" spans="2:38" x14ac:dyDescent="0.25">
      <c r="Z264"/>
      <c r="AA264"/>
      <c r="AB264"/>
      <c r="AC264"/>
      <c r="AD264"/>
      <c r="AE264"/>
      <c r="AF264"/>
      <c r="AG264"/>
      <c r="AH264"/>
      <c r="AK264"/>
      <c r="AL264"/>
    </row>
    <row r="265" spans="2:38" x14ac:dyDescent="0.25">
      <c r="Z265"/>
      <c r="AA265"/>
      <c r="AB265"/>
      <c r="AC265"/>
      <c r="AD265"/>
      <c r="AE265"/>
      <c r="AF265"/>
      <c r="AG265"/>
      <c r="AH265"/>
      <c r="AK265"/>
      <c r="AL265"/>
    </row>
    <row r="266" spans="2:38" x14ac:dyDescent="0.25">
      <c r="Z266"/>
      <c r="AA266"/>
      <c r="AB266"/>
      <c r="AC266"/>
      <c r="AD266"/>
      <c r="AE266"/>
      <c r="AF266"/>
      <c r="AG266"/>
      <c r="AH266"/>
      <c r="AK266"/>
      <c r="AL266"/>
    </row>
    <row r="267" spans="2:38" x14ac:dyDescent="0.25">
      <c r="Z267"/>
      <c r="AA267"/>
      <c r="AB267"/>
      <c r="AC267"/>
      <c r="AD267"/>
      <c r="AE267"/>
      <c r="AF267"/>
      <c r="AG267"/>
      <c r="AH267"/>
      <c r="AK267"/>
      <c r="AL267"/>
    </row>
    <row r="268" spans="2:38" x14ac:dyDescent="0.25">
      <c r="Z268"/>
      <c r="AA268"/>
      <c r="AB268"/>
      <c r="AC268"/>
      <c r="AD268"/>
      <c r="AE268"/>
      <c r="AF268"/>
      <c r="AG268"/>
      <c r="AH268"/>
      <c r="AK268"/>
      <c r="AL268"/>
    </row>
    <row r="269" spans="2:38" x14ac:dyDescent="0.25">
      <c r="Z269"/>
      <c r="AA269"/>
      <c r="AB269"/>
      <c r="AC269"/>
      <c r="AD269"/>
      <c r="AE269"/>
      <c r="AF269"/>
      <c r="AG269"/>
      <c r="AH269"/>
      <c r="AK269"/>
      <c r="AL269"/>
    </row>
    <row r="270" spans="2:38" x14ac:dyDescent="0.25">
      <c r="Z270"/>
      <c r="AA270"/>
      <c r="AB270"/>
      <c r="AC270"/>
      <c r="AD270"/>
      <c r="AE270"/>
      <c r="AF270"/>
      <c r="AG270"/>
      <c r="AH270"/>
      <c r="AK270"/>
      <c r="AL270"/>
    </row>
    <row r="271" spans="2:38" x14ac:dyDescent="0.25">
      <c r="Z271"/>
      <c r="AA271"/>
      <c r="AB271"/>
      <c r="AC271"/>
      <c r="AD271"/>
      <c r="AE271"/>
      <c r="AF271"/>
      <c r="AG271"/>
      <c r="AH271"/>
      <c r="AK271"/>
      <c r="AL271"/>
    </row>
    <row r="272" spans="2:38" x14ac:dyDescent="0.25">
      <c r="Z272"/>
      <c r="AA272"/>
      <c r="AB272"/>
      <c r="AC272"/>
      <c r="AD272"/>
      <c r="AE272"/>
      <c r="AF272"/>
      <c r="AG272"/>
      <c r="AH272"/>
      <c r="AK272"/>
      <c r="AL272"/>
    </row>
    <row r="273" spans="2:38" x14ac:dyDescent="0.25">
      <c r="Z273"/>
      <c r="AA273"/>
      <c r="AB273"/>
      <c r="AC273"/>
      <c r="AD273"/>
      <c r="AE273"/>
      <c r="AF273"/>
      <c r="AG273"/>
      <c r="AH273"/>
      <c r="AK273"/>
      <c r="AL273"/>
    </row>
    <row r="274" spans="2:38" x14ac:dyDescent="0.25">
      <c r="Z274"/>
      <c r="AA274"/>
      <c r="AB274"/>
      <c r="AC274"/>
      <c r="AD274"/>
      <c r="AE274"/>
      <c r="AF274"/>
      <c r="AG274"/>
      <c r="AH274"/>
      <c r="AK274"/>
      <c r="AL274"/>
    </row>
    <row r="275" spans="2:38" x14ac:dyDescent="0.25">
      <c r="Z275"/>
      <c r="AA275"/>
      <c r="AB275"/>
      <c r="AC275"/>
      <c r="AD275"/>
      <c r="AE275"/>
      <c r="AF275"/>
      <c r="AG275"/>
      <c r="AH275"/>
      <c r="AK275"/>
      <c r="AL275"/>
    </row>
    <row r="276" spans="2:38" x14ac:dyDescent="0.25">
      <c r="Z276"/>
      <c r="AA276"/>
      <c r="AB276"/>
      <c r="AC276"/>
      <c r="AD276"/>
      <c r="AE276"/>
      <c r="AF276"/>
      <c r="AG276"/>
      <c r="AH276"/>
      <c r="AK276"/>
      <c r="AL276"/>
    </row>
    <row r="277" spans="2:38" x14ac:dyDescent="0.25">
      <c r="Z277"/>
      <c r="AA277"/>
      <c r="AB277"/>
      <c r="AC277"/>
      <c r="AD277"/>
      <c r="AE277"/>
      <c r="AF277"/>
      <c r="AG277"/>
      <c r="AH277"/>
      <c r="AK277"/>
      <c r="AL277"/>
    </row>
    <row r="278" spans="2:38" x14ac:dyDescent="0.25">
      <c r="Z278"/>
      <c r="AA278"/>
      <c r="AB278"/>
      <c r="AC278"/>
      <c r="AD278"/>
      <c r="AE278"/>
      <c r="AF278"/>
      <c r="AG278"/>
      <c r="AH278"/>
      <c r="AK278"/>
      <c r="AL278"/>
    </row>
    <row r="279" spans="2:38" x14ac:dyDescent="0.25">
      <c r="Z279"/>
      <c r="AA279"/>
      <c r="AB279"/>
      <c r="AC279"/>
      <c r="AD279"/>
      <c r="AE279"/>
      <c r="AF279"/>
      <c r="AG279"/>
      <c r="AH279"/>
      <c r="AK279"/>
      <c r="AL279"/>
    </row>
    <row r="280" spans="2:38" x14ac:dyDescent="0.25">
      <c r="B280" s="10"/>
      <c r="C280" s="10"/>
      <c r="D280" s="10"/>
      <c r="Z280"/>
      <c r="AA280"/>
      <c r="AB280"/>
      <c r="AC280"/>
      <c r="AD280"/>
      <c r="AE280"/>
      <c r="AF280"/>
      <c r="AG280"/>
      <c r="AH280"/>
      <c r="AK280"/>
      <c r="AL280"/>
    </row>
    <row r="281" spans="2:38" x14ac:dyDescent="0.25">
      <c r="Z281"/>
      <c r="AA281"/>
      <c r="AB281"/>
      <c r="AC281"/>
      <c r="AD281"/>
      <c r="AE281"/>
      <c r="AF281"/>
      <c r="AG281"/>
      <c r="AH281"/>
      <c r="AK281"/>
      <c r="AL281"/>
    </row>
    <row r="282" spans="2:38" x14ac:dyDescent="0.25">
      <c r="Z282"/>
      <c r="AA282"/>
      <c r="AB282"/>
      <c r="AC282"/>
      <c r="AD282"/>
      <c r="AE282"/>
      <c r="AF282"/>
      <c r="AG282"/>
      <c r="AH282"/>
      <c r="AK282"/>
      <c r="AL282"/>
    </row>
    <row r="283" spans="2:38" x14ac:dyDescent="0.25">
      <c r="Z283"/>
      <c r="AA283"/>
      <c r="AB283"/>
      <c r="AC283"/>
      <c r="AD283"/>
      <c r="AE283"/>
      <c r="AF283"/>
      <c r="AG283"/>
      <c r="AH283"/>
      <c r="AK283"/>
      <c r="AL283"/>
    </row>
    <row r="284" spans="2:38" x14ac:dyDescent="0.25">
      <c r="Z284"/>
      <c r="AA284"/>
      <c r="AB284"/>
      <c r="AC284"/>
      <c r="AD284"/>
      <c r="AE284"/>
      <c r="AF284"/>
      <c r="AG284"/>
      <c r="AH284"/>
      <c r="AK284"/>
      <c r="AL284"/>
    </row>
    <row r="285" spans="2:38" x14ac:dyDescent="0.25">
      <c r="Z285"/>
      <c r="AA285"/>
      <c r="AB285"/>
      <c r="AC285"/>
      <c r="AD285"/>
      <c r="AE285"/>
      <c r="AF285"/>
      <c r="AG285"/>
      <c r="AH285"/>
      <c r="AK285"/>
      <c r="AL285"/>
    </row>
    <row r="286" spans="2:38" x14ac:dyDescent="0.25">
      <c r="B286" s="10"/>
      <c r="C286" s="10"/>
      <c r="D286" s="10"/>
      <c r="Z286"/>
      <c r="AA286"/>
      <c r="AB286"/>
      <c r="AC286"/>
      <c r="AD286"/>
      <c r="AE286"/>
      <c r="AF286"/>
      <c r="AG286"/>
      <c r="AH286"/>
      <c r="AK286"/>
      <c r="AL286"/>
    </row>
    <row r="287" spans="2:38" x14ac:dyDescent="0.25">
      <c r="Z287"/>
      <c r="AA287"/>
      <c r="AB287"/>
      <c r="AC287"/>
      <c r="AD287"/>
      <c r="AE287"/>
      <c r="AF287"/>
      <c r="AG287"/>
      <c r="AH287"/>
      <c r="AK287"/>
      <c r="AL287"/>
    </row>
    <row r="288" spans="2:38" x14ac:dyDescent="0.25">
      <c r="Z288"/>
      <c r="AA288"/>
      <c r="AB288"/>
      <c r="AC288"/>
      <c r="AD288"/>
      <c r="AE288"/>
      <c r="AF288"/>
      <c r="AG288"/>
      <c r="AH288"/>
      <c r="AK288"/>
      <c r="AL288"/>
    </row>
    <row r="289" spans="2:38" x14ac:dyDescent="0.25">
      <c r="Z289"/>
      <c r="AA289"/>
      <c r="AB289"/>
      <c r="AC289"/>
      <c r="AD289"/>
      <c r="AE289"/>
      <c r="AF289"/>
      <c r="AG289"/>
      <c r="AH289"/>
      <c r="AK289"/>
      <c r="AL289"/>
    </row>
    <row r="290" spans="2:38" x14ac:dyDescent="0.25">
      <c r="Z290"/>
      <c r="AA290"/>
      <c r="AB290"/>
      <c r="AC290"/>
      <c r="AD290"/>
      <c r="AE290"/>
      <c r="AF290"/>
      <c r="AG290"/>
      <c r="AH290"/>
      <c r="AK290"/>
      <c r="AL290"/>
    </row>
    <row r="291" spans="2:38" x14ac:dyDescent="0.25">
      <c r="Z291"/>
      <c r="AA291"/>
      <c r="AB291"/>
      <c r="AC291"/>
      <c r="AD291"/>
      <c r="AE291"/>
      <c r="AF291"/>
      <c r="AG291"/>
      <c r="AH291"/>
      <c r="AK291"/>
      <c r="AL291"/>
    </row>
    <row r="292" spans="2:38" x14ac:dyDescent="0.25">
      <c r="Z292"/>
      <c r="AA292"/>
      <c r="AB292"/>
      <c r="AC292"/>
      <c r="AD292"/>
      <c r="AE292"/>
      <c r="AF292"/>
      <c r="AG292"/>
      <c r="AH292"/>
      <c r="AK292"/>
      <c r="AL292"/>
    </row>
    <row r="293" spans="2:38" x14ac:dyDescent="0.25">
      <c r="Z293"/>
      <c r="AA293"/>
      <c r="AB293"/>
      <c r="AC293"/>
      <c r="AD293"/>
      <c r="AE293"/>
      <c r="AF293"/>
      <c r="AG293"/>
      <c r="AH293"/>
      <c r="AK293"/>
      <c r="AL293"/>
    </row>
    <row r="294" spans="2:38" x14ac:dyDescent="0.25">
      <c r="Z294"/>
      <c r="AA294"/>
      <c r="AB294"/>
      <c r="AC294"/>
      <c r="AD294"/>
      <c r="AE294"/>
      <c r="AF294"/>
      <c r="AG294"/>
      <c r="AH294"/>
      <c r="AK294"/>
      <c r="AL294"/>
    </row>
    <row r="295" spans="2:38" x14ac:dyDescent="0.25">
      <c r="Z295"/>
      <c r="AA295"/>
      <c r="AB295"/>
      <c r="AC295"/>
      <c r="AD295"/>
      <c r="AE295"/>
      <c r="AF295"/>
      <c r="AG295"/>
      <c r="AH295"/>
      <c r="AK295"/>
      <c r="AL295"/>
    </row>
    <row r="296" spans="2:38" x14ac:dyDescent="0.25">
      <c r="Z296"/>
      <c r="AA296"/>
      <c r="AB296"/>
      <c r="AC296"/>
      <c r="AD296"/>
      <c r="AE296"/>
      <c r="AF296"/>
      <c r="AG296"/>
      <c r="AH296"/>
      <c r="AK296"/>
      <c r="AL296"/>
    </row>
    <row r="297" spans="2:38" x14ac:dyDescent="0.25">
      <c r="Z297"/>
      <c r="AA297"/>
      <c r="AB297"/>
      <c r="AC297"/>
      <c r="AD297"/>
      <c r="AE297"/>
      <c r="AF297"/>
      <c r="AG297"/>
      <c r="AH297"/>
      <c r="AK297"/>
      <c r="AL297"/>
    </row>
    <row r="298" spans="2:38" x14ac:dyDescent="0.25">
      <c r="Z298"/>
      <c r="AA298"/>
      <c r="AB298"/>
      <c r="AC298"/>
      <c r="AD298"/>
      <c r="AE298"/>
      <c r="AF298"/>
      <c r="AG298"/>
      <c r="AH298"/>
      <c r="AK298"/>
      <c r="AL298"/>
    </row>
    <row r="299" spans="2:38" x14ac:dyDescent="0.25">
      <c r="Z299"/>
      <c r="AA299"/>
      <c r="AB299"/>
      <c r="AC299"/>
      <c r="AD299"/>
      <c r="AE299"/>
      <c r="AF299"/>
      <c r="AG299"/>
      <c r="AH299"/>
      <c r="AK299"/>
      <c r="AL299"/>
    </row>
    <row r="300" spans="2:38" x14ac:dyDescent="0.25">
      <c r="Z300"/>
      <c r="AA300"/>
      <c r="AB300"/>
      <c r="AC300"/>
      <c r="AD300"/>
      <c r="AE300"/>
      <c r="AF300"/>
      <c r="AG300"/>
      <c r="AH300"/>
      <c r="AK300"/>
      <c r="AL300"/>
    </row>
    <row r="301" spans="2:38" x14ac:dyDescent="0.25">
      <c r="Z301"/>
      <c r="AA301"/>
      <c r="AB301"/>
      <c r="AC301"/>
      <c r="AD301"/>
      <c r="AE301"/>
      <c r="AF301"/>
      <c r="AG301"/>
      <c r="AH301"/>
      <c r="AK301"/>
      <c r="AL301"/>
    </row>
    <row r="302" spans="2:38" x14ac:dyDescent="0.25">
      <c r="Z302"/>
      <c r="AA302"/>
      <c r="AB302"/>
      <c r="AC302"/>
      <c r="AD302"/>
      <c r="AE302"/>
      <c r="AF302"/>
      <c r="AG302"/>
      <c r="AH302"/>
      <c r="AK302"/>
      <c r="AL302"/>
    </row>
    <row r="303" spans="2:38" x14ac:dyDescent="0.25">
      <c r="B303" s="10"/>
      <c r="C303" s="10"/>
      <c r="D303" s="10"/>
      <c r="Z303"/>
      <c r="AA303"/>
      <c r="AB303"/>
      <c r="AC303"/>
      <c r="AD303"/>
      <c r="AE303"/>
      <c r="AF303"/>
      <c r="AG303"/>
      <c r="AH303"/>
      <c r="AK303"/>
      <c r="AL303"/>
    </row>
    <row r="304" spans="2:38" x14ac:dyDescent="0.25">
      <c r="Z304"/>
      <c r="AA304"/>
      <c r="AB304"/>
      <c r="AC304"/>
      <c r="AD304"/>
      <c r="AE304"/>
      <c r="AF304"/>
      <c r="AG304"/>
      <c r="AH304"/>
      <c r="AK304"/>
      <c r="AL304"/>
    </row>
    <row r="305" spans="26:38" x14ac:dyDescent="0.25">
      <c r="Z305"/>
      <c r="AA305"/>
      <c r="AB305"/>
      <c r="AC305"/>
      <c r="AD305"/>
      <c r="AE305"/>
      <c r="AF305"/>
      <c r="AG305"/>
      <c r="AH305"/>
      <c r="AK305"/>
      <c r="AL305"/>
    </row>
    <row r="306" spans="26:38" x14ac:dyDescent="0.25">
      <c r="Z306"/>
      <c r="AA306"/>
      <c r="AB306"/>
      <c r="AC306"/>
      <c r="AD306"/>
      <c r="AE306"/>
      <c r="AF306"/>
      <c r="AG306"/>
      <c r="AH306"/>
      <c r="AK306"/>
      <c r="AL306"/>
    </row>
    <row r="307" spans="26:38" x14ac:dyDescent="0.25">
      <c r="Z307"/>
      <c r="AA307"/>
      <c r="AB307"/>
      <c r="AC307"/>
      <c r="AD307"/>
      <c r="AE307"/>
      <c r="AF307"/>
      <c r="AG307"/>
      <c r="AH307"/>
      <c r="AK307"/>
      <c r="AL307"/>
    </row>
    <row r="308" spans="26:38" x14ac:dyDescent="0.25">
      <c r="Z308"/>
      <c r="AA308"/>
      <c r="AB308"/>
      <c r="AC308"/>
      <c r="AD308"/>
      <c r="AE308"/>
      <c r="AF308"/>
      <c r="AG308"/>
      <c r="AH308"/>
      <c r="AK308"/>
      <c r="AL308"/>
    </row>
    <row r="309" spans="26:38" x14ac:dyDescent="0.25">
      <c r="Z309"/>
      <c r="AA309"/>
      <c r="AB309"/>
      <c r="AC309"/>
      <c r="AD309"/>
      <c r="AE309"/>
      <c r="AF309"/>
      <c r="AG309"/>
      <c r="AH309"/>
      <c r="AK309"/>
      <c r="AL309"/>
    </row>
    <row r="310" spans="26:38" x14ac:dyDescent="0.25">
      <c r="Z310"/>
      <c r="AA310"/>
      <c r="AB310"/>
      <c r="AC310"/>
      <c r="AD310"/>
      <c r="AE310"/>
      <c r="AF310"/>
      <c r="AG310"/>
      <c r="AH310"/>
      <c r="AK310"/>
      <c r="AL310"/>
    </row>
    <row r="311" spans="26:38" x14ac:dyDescent="0.25">
      <c r="Z311"/>
      <c r="AA311"/>
      <c r="AB311"/>
      <c r="AC311"/>
      <c r="AD311"/>
      <c r="AE311"/>
      <c r="AF311"/>
      <c r="AG311"/>
      <c r="AH311"/>
      <c r="AK311"/>
      <c r="AL311"/>
    </row>
    <row r="312" spans="26:38" x14ac:dyDescent="0.25">
      <c r="Z312"/>
      <c r="AA312"/>
      <c r="AB312"/>
      <c r="AC312"/>
      <c r="AD312"/>
      <c r="AE312"/>
      <c r="AF312"/>
      <c r="AG312"/>
      <c r="AH312"/>
      <c r="AK312"/>
      <c r="AL312"/>
    </row>
    <row r="313" spans="26:38" x14ac:dyDescent="0.25">
      <c r="Z313"/>
      <c r="AA313"/>
      <c r="AB313"/>
      <c r="AC313"/>
      <c r="AD313"/>
      <c r="AE313"/>
      <c r="AF313"/>
      <c r="AG313"/>
      <c r="AH313"/>
      <c r="AK313"/>
      <c r="AL313"/>
    </row>
    <row r="314" spans="26:38" x14ac:dyDescent="0.25">
      <c r="Z314"/>
      <c r="AA314"/>
      <c r="AB314"/>
      <c r="AC314"/>
      <c r="AD314"/>
      <c r="AE314"/>
      <c r="AF314"/>
      <c r="AG314"/>
      <c r="AH314"/>
      <c r="AK314"/>
      <c r="AL314"/>
    </row>
    <row r="315" spans="26:38" x14ac:dyDescent="0.25">
      <c r="Z315"/>
      <c r="AA315"/>
      <c r="AB315"/>
      <c r="AC315"/>
      <c r="AD315"/>
      <c r="AE315"/>
      <c r="AF315"/>
      <c r="AG315"/>
      <c r="AH315"/>
      <c r="AK315"/>
      <c r="AL315"/>
    </row>
    <row r="316" spans="26:38" x14ac:dyDescent="0.25">
      <c r="Z316"/>
      <c r="AA316"/>
      <c r="AB316"/>
      <c r="AC316"/>
      <c r="AD316"/>
      <c r="AE316"/>
      <c r="AF316"/>
      <c r="AG316"/>
      <c r="AH316"/>
      <c r="AK316"/>
      <c r="AL316"/>
    </row>
    <row r="317" spans="26:38" x14ac:dyDescent="0.25">
      <c r="Z317"/>
      <c r="AA317"/>
      <c r="AB317"/>
      <c r="AC317"/>
      <c r="AD317"/>
      <c r="AE317"/>
      <c r="AF317"/>
      <c r="AG317"/>
      <c r="AH317"/>
      <c r="AK317"/>
      <c r="AL317"/>
    </row>
    <row r="318" spans="26:38" x14ac:dyDescent="0.25">
      <c r="Z318"/>
      <c r="AA318"/>
      <c r="AB318"/>
      <c r="AC318"/>
      <c r="AD318"/>
      <c r="AE318"/>
      <c r="AF318"/>
      <c r="AG318"/>
      <c r="AH318"/>
      <c r="AK318"/>
      <c r="AL318"/>
    </row>
    <row r="319" spans="26:38" x14ac:dyDescent="0.25">
      <c r="Z319"/>
      <c r="AA319"/>
      <c r="AB319"/>
      <c r="AC319"/>
      <c r="AD319"/>
      <c r="AE319"/>
      <c r="AF319"/>
      <c r="AG319"/>
      <c r="AH319"/>
      <c r="AK319"/>
      <c r="AL319"/>
    </row>
    <row r="320" spans="26:38" x14ac:dyDescent="0.25">
      <c r="Z320"/>
      <c r="AA320"/>
      <c r="AB320"/>
      <c r="AC320"/>
      <c r="AD320"/>
      <c r="AE320"/>
      <c r="AF320"/>
      <c r="AG320"/>
      <c r="AH320"/>
      <c r="AK320"/>
      <c r="AL320"/>
    </row>
    <row r="321" spans="26:38" x14ac:dyDescent="0.25">
      <c r="Z321"/>
      <c r="AA321"/>
      <c r="AB321"/>
      <c r="AC321"/>
      <c r="AD321"/>
      <c r="AE321"/>
      <c r="AF321"/>
      <c r="AG321"/>
      <c r="AH321"/>
      <c r="AK321"/>
      <c r="AL321"/>
    </row>
    <row r="322" spans="26:38" x14ac:dyDescent="0.25">
      <c r="Z322"/>
      <c r="AA322"/>
      <c r="AB322"/>
      <c r="AC322"/>
      <c r="AD322"/>
      <c r="AE322"/>
      <c r="AF322"/>
      <c r="AG322"/>
      <c r="AH322"/>
      <c r="AK322"/>
      <c r="AL322"/>
    </row>
    <row r="323" spans="26:38" x14ac:dyDescent="0.25">
      <c r="Z323"/>
      <c r="AA323"/>
      <c r="AB323"/>
      <c r="AC323"/>
      <c r="AD323"/>
      <c r="AE323"/>
      <c r="AF323"/>
      <c r="AG323"/>
      <c r="AH323"/>
      <c r="AK323"/>
      <c r="AL323"/>
    </row>
    <row r="324" spans="26:38" x14ac:dyDescent="0.25">
      <c r="Z324"/>
      <c r="AA324"/>
      <c r="AB324"/>
      <c r="AC324"/>
      <c r="AD324"/>
      <c r="AE324"/>
      <c r="AF324"/>
      <c r="AG324"/>
      <c r="AH324"/>
      <c r="AK324"/>
      <c r="AL324"/>
    </row>
    <row r="325" spans="26:38" x14ac:dyDescent="0.25">
      <c r="Z325"/>
      <c r="AA325"/>
      <c r="AB325"/>
      <c r="AC325"/>
      <c r="AD325"/>
      <c r="AE325"/>
      <c r="AF325"/>
      <c r="AG325"/>
      <c r="AH325"/>
      <c r="AK325"/>
      <c r="AL325"/>
    </row>
    <row r="326" spans="26:38" x14ac:dyDescent="0.25">
      <c r="Z326"/>
      <c r="AA326"/>
      <c r="AB326"/>
      <c r="AC326"/>
      <c r="AD326"/>
      <c r="AE326"/>
      <c r="AF326"/>
      <c r="AG326"/>
      <c r="AH326"/>
      <c r="AK326"/>
      <c r="AL326"/>
    </row>
    <row r="327" spans="26:38" x14ac:dyDescent="0.25">
      <c r="Z327"/>
      <c r="AA327"/>
      <c r="AB327"/>
      <c r="AC327"/>
      <c r="AD327"/>
      <c r="AE327"/>
      <c r="AF327"/>
      <c r="AG327"/>
      <c r="AH327"/>
      <c r="AK327"/>
      <c r="AL327"/>
    </row>
    <row r="328" spans="26:38" x14ac:dyDescent="0.25">
      <c r="Z328"/>
      <c r="AA328"/>
      <c r="AB328"/>
      <c r="AC328"/>
      <c r="AD328"/>
      <c r="AE328"/>
      <c r="AF328"/>
      <c r="AG328"/>
      <c r="AH328"/>
      <c r="AK328"/>
      <c r="AL328"/>
    </row>
    <row r="329" spans="26:38" x14ac:dyDescent="0.25">
      <c r="Z329"/>
      <c r="AA329"/>
      <c r="AB329"/>
      <c r="AC329"/>
      <c r="AD329"/>
      <c r="AE329"/>
      <c r="AF329"/>
      <c r="AG329"/>
      <c r="AH329"/>
      <c r="AK329"/>
      <c r="AL329"/>
    </row>
    <row r="330" spans="26:38" x14ac:dyDescent="0.25">
      <c r="Z330"/>
      <c r="AA330"/>
      <c r="AB330"/>
      <c r="AC330"/>
      <c r="AD330"/>
      <c r="AE330"/>
      <c r="AF330"/>
      <c r="AG330"/>
      <c r="AH330"/>
      <c r="AK330"/>
      <c r="AL330"/>
    </row>
    <row r="331" spans="26:38" x14ac:dyDescent="0.25">
      <c r="Z331"/>
      <c r="AA331"/>
      <c r="AB331"/>
      <c r="AC331"/>
      <c r="AD331"/>
      <c r="AE331"/>
      <c r="AF331"/>
      <c r="AG331"/>
      <c r="AH331"/>
      <c r="AK331"/>
      <c r="AL331"/>
    </row>
    <row r="332" spans="26:38" x14ac:dyDescent="0.25">
      <c r="Z332"/>
      <c r="AA332"/>
      <c r="AB332"/>
      <c r="AC332"/>
      <c r="AD332"/>
      <c r="AE332"/>
      <c r="AF332"/>
      <c r="AG332"/>
      <c r="AH332"/>
      <c r="AK332"/>
      <c r="AL332"/>
    </row>
    <row r="333" spans="26:38" x14ac:dyDescent="0.25">
      <c r="Z333"/>
      <c r="AA333"/>
      <c r="AB333"/>
      <c r="AC333"/>
      <c r="AD333"/>
      <c r="AE333"/>
      <c r="AF333"/>
      <c r="AG333"/>
      <c r="AH333"/>
      <c r="AK333"/>
      <c r="AL333"/>
    </row>
    <row r="334" spans="26:38" x14ac:dyDescent="0.25">
      <c r="Z334"/>
      <c r="AA334"/>
      <c r="AB334"/>
      <c r="AC334"/>
      <c r="AD334"/>
      <c r="AE334"/>
      <c r="AF334"/>
      <c r="AG334"/>
      <c r="AH334"/>
      <c r="AK334"/>
      <c r="AL334"/>
    </row>
    <row r="335" spans="26:38" x14ac:dyDescent="0.25">
      <c r="Z335"/>
      <c r="AA335"/>
      <c r="AB335"/>
      <c r="AC335"/>
      <c r="AD335"/>
      <c r="AE335"/>
      <c r="AF335"/>
      <c r="AG335"/>
      <c r="AH335"/>
      <c r="AK335"/>
      <c r="AL335"/>
    </row>
    <row r="336" spans="26:38" x14ac:dyDescent="0.25">
      <c r="Z336"/>
      <c r="AA336"/>
      <c r="AB336"/>
      <c r="AC336"/>
      <c r="AD336"/>
      <c r="AE336"/>
      <c r="AF336"/>
      <c r="AG336"/>
      <c r="AH336"/>
      <c r="AK336"/>
      <c r="AL336"/>
    </row>
    <row r="337" spans="2:38" x14ac:dyDescent="0.25">
      <c r="Z337"/>
      <c r="AA337"/>
      <c r="AB337"/>
      <c r="AC337"/>
      <c r="AD337"/>
      <c r="AE337"/>
      <c r="AF337"/>
      <c r="AG337"/>
      <c r="AH337"/>
      <c r="AK337"/>
      <c r="AL337"/>
    </row>
    <row r="338" spans="2:38" x14ac:dyDescent="0.25">
      <c r="B338" s="10"/>
      <c r="C338" s="10"/>
      <c r="D338" s="10"/>
      <c r="Z338"/>
      <c r="AA338"/>
      <c r="AB338"/>
      <c r="AC338"/>
      <c r="AD338"/>
      <c r="AE338"/>
      <c r="AF338"/>
      <c r="AG338"/>
      <c r="AH338"/>
      <c r="AK338"/>
      <c r="AL338"/>
    </row>
    <row r="339" spans="2:38" x14ac:dyDescent="0.25">
      <c r="Z339"/>
      <c r="AA339"/>
      <c r="AB339"/>
      <c r="AC339"/>
      <c r="AD339"/>
      <c r="AE339"/>
      <c r="AF339"/>
      <c r="AG339"/>
      <c r="AH339"/>
      <c r="AK339"/>
      <c r="AL339"/>
    </row>
    <row r="340" spans="2:38" x14ac:dyDescent="0.25">
      <c r="Z340"/>
      <c r="AA340"/>
      <c r="AB340"/>
      <c r="AC340"/>
      <c r="AD340"/>
      <c r="AE340"/>
      <c r="AF340"/>
      <c r="AG340"/>
      <c r="AH340"/>
      <c r="AK340"/>
      <c r="AL340"/>
    </row>
    <row r="341" spans="2:38" x14ac:dyDescent="0.25">
      <c r="Z341"/>
      <c r="AA341"/>
      <c r="AB341"/>
      <c r="AC341"/>
      <c r="AD341"/>
      <c r="AE341"/>
      <c r="AF341"/>
      <c r="AG341"/>
      <c r="AH341"/>
      <c r="AK341"/>
      <c r="AL341"/>
    </row>
    <row r="342" spans="2:38" x14ac:dyDescent="0.25">
      <c r="Z342"/>
      <c r="AA342"/>
      <c r="AB342"/>
      <c r="AC342"/>
      <c r="AD342"/>
      <c r="AE342"/>
      <c r="AF342"/>
      <c r="AG342"/>
      <c r="AH342"/>
      <c r="AK342"/>
      <c r="AL342"/>
    </row>
    <row r="343" spans="2:38" x14ac:dyDescent="0.25">
      <c r="Z343"/>
      <c r="AA343"/>
      <c r="AB343"/>
      <c r="AC343"/>
      <c r="AD343"/>
      <c r="AE343"/>
      <c r="AF343"/>
      <c r="AG343"/>
      <c r="AH343"/>
      <c r="AK343"/>
      <c r="AL343"/>
    </row>
    <row r="344" spans="2:38" x14ac:dyDescent="0.25">
      <c r="Z344"/>
      <c r="AA344"/>
      <c r="AB344"/>
      <c r="AC344"/>
      <c r="AD344"/>
      <c r="AE344"/>
      <c r="AF344"/>
      <c r="AG344"/>
      <c r="AH344"/>
      <c r="AK344"/>
      <c r="AL344"/>
    </row>
    <row r="345" spans="2:38" x14ac:dyDescent="0.25">
      <c r="Z345"/>
      <c r="AA345"/>
      <c r="AB345"/>
      <c r="AC345"/>
      <c r="AD345"/>
      <c r="AE345"/>
      <c r="AF345"/>
      <c r="AG345"/>
      <c r="AH345"/>
      <c r="AK345"/>
      <c r="AL345"/>
    </row>
    <row r="346" spans="2:38" x14ac:dyDescent="0.25">
      <c r="Z346"/>
      <c r="AA346"/>
      <c r="AB346"/>
      <c r="AC346"/>
      <c r="AD346"/>
      <c r="AE346"/>
      <c r="AF346"/>
      <c r="AG346"/>
      <c r="AH346"/>
      <c r="AK346"/>
      <c r="AL346"/>
    </row>
    <row r="347" spans="2:38" x14ac:dyDescent="0.25">
      <c r="Z347"/>
      <c r="AA347"/>
      <c r="AB347"/>
      <c r="AC347"/>
      <c r="AD347"/>
      <c r="AE347"/>
      <c r="AF347"/>
      <c r="AG347"/>
      <c r="AH347"/>
      <c r="AK347"/>
      <c r="AL347"/>
    </row>
    <row r="348" spans="2:38" x14ac:dyDescent="0.25">
      <c r="Z348"/>
      <c r="AA348"/>
      <c r="AB348"/>
      <c r="AC348"/>
      <c r="AD348"/>
      <c r="AE348"/>
      <c r="AF348"/>
      <c r="AG348"/>
      <c r="AH348"/>
      <c r="AK348"/>
      <c r="AL348"/>
    </row>
    <row r="349" spans="2:38" x14ac:dyDescent="0.25">
      <c r="Z349"/>
      <c r="AA349"/>
      <c r="AB349"/>
      <c r="AC349"/>
      <c r="AD349"/>
      <c r="AE349"/>
      <c r="AF349"/>
      <c r="AG349"/>
      <c r="AH349"/>
      <c r="AK349"/>
      <c r="AL349"/>
    </row>
    <row r="350" spans="2:38" x14ac:dyDescent="0.25">
      <c r="Z350"/>
      <c r="AA350"/>
      <c r="AB350"/>
      <c r="AC350"/>
      <c r="AD350"/>
      <c r="AE350"/>
      <c r="AF350"/>
      <c r="AG350"/>
      <c r="AH350"/>
      <c r="AK350"/>
      <c r="AL350"/>
    </row>
    <row r="351" spans="2:38" x14ac:dyDescent="0.25">
      <c r="Z351"/>
      <c r="AA351"/>
      <c r="AB351"/>
      <c r="AC351"/>
      <c r="AD351"/>
      <c r="AE351"/>
      <c r="AF351"/>
      <c r="AG351"/>
      <c r="AH351"/>
      <c r="AK351"/>
      <c r="AL351"/>
    </row>
    <row r="352" spans="2:38" x14ac:dyDescent="0.25">
      <c r="Z352"/>
      <c r="AA352"/>
      <c r="AB352"/>
      <c r="AC352"/>
      <c r="AD352"/>
      <c r="AE352"/>
      <c r="AF352"/>
      <c r="AG352"/>
      <c r="AH352"/>
      <c r="AK352"/>
      <c r="AL352"/>
    </row>
    <row r="353" spans="26:38" x14ac:dyDescent="0.25">
      <c r="Z353"/>
      <c r="AA353"/>
      <c r="AB353"/>
      <c r="AC353"/>
      <c r="AD353"/>
      <c r="AE353"/>
      <c r="AF353"/>
      <c r="AG353"/>
      <c r="AH353"/>
      <c r="AK353"/>
      <c r="AL353"/>
    </row>
    <row r="354" spans="26:38" x14ac:dyDescent="0.25">
      <c r="Z354"/>
      <c r="AA354"/>
      <c r="AB354"/>
      <c r="AC354"/>
      <c r="AD354"/>
      <c r="AE354"/>
      <c r="AF354"/>
      <c r="AG354"/>
      <c r="AH354"/>
      <c r="AK354"/>
      <c r="AL354"/>
    </row>
    <row r="355" spans="26:38" x14ac:dyDescent="0.25">
      <c r="Z355"/>
      <c r="AA355"/>
      <c r="AB355"/>
      <c r="AC355"/>
      <c r="AD355"/>
      <c r="AE355"/>
      <c r="AF355"/>
      <c r="AG355"/>
      <c r="AH355"/>
      <c r="AK355"/>
      <c r="AL355"/>
    </row>
    <row r="356" spans="26:38" x14ac:dyDescent="0.25">
      <c r="Z356"/>
      <c r="AA356"/>
      <c r="AB356"/>
      <c r="AC356"/>
      <c r="AD356"/>
      <c r="AE356"/>
      <c r="AF356"/>
      <c r="AG356"/>
      <c r="AH356"/>
      <c r="AK356"/>
      <c r="AL356"/>
    </row>
    <row r="357" spans="26:38" x14ac:dyDescent="0.25">
      <c r="Z357"/>
      <c r="AA357"/>
      <c r="AB357"/>
      <c r="AC357"/>
      <c r="AD357"/>
      <c r="AE357"/>
      <c r="AF357"/>
      <c r="AG357"/>
      <c r="AH357"/>
      <c r="AK357"/>
      <c r="AL357"/>
    </row>
    <row r="358" spans="26:38" x14ac:dyDescent="0.25">
      <c r="Z358"/>
      <c r="AA358"/>
      <c r="AB358"/>
      <c r="AC358"/>
      <c r="AD358"/>
      <c r="AE358"/>
      <c r="AF358"/>
      <c r="AG358"/>
      <c r="AH358"/>
      <c r="AK358"/>
      <c r="AL358"/>
    </row>
    <row r="359" spans="26:38" x14ac:dyDescent="0.25">
      <c r="Z359"/>
      <c r="AA359"/>
      <c r="AB359"/>
      <c r="AC359"/>
      <c r="AD359"/>
      <c r="AE359"/>
      <c r="AF359"/>
      <c r="AG359"/>
      <c r="AH359"/>
      <c r="AK359"/>
      <c r="AL359"/>
    </row>
    <row r="360" spans="26:38" x14ac:dyDescent="0.25">
      <c r="Z360"/>
      <c r="AA360"/>
      <c r="AB360"/>
      <c r="AC360"/>
      <c r="AD360"/>
      <c r="AE360"/>
      <c r="AF360"/>
      <c r="AG360"/>
      <c r="AH360"/>
      <c r="AK360"/>
      <c r="AL360"/>
    </row>
    <row r="361" spans="26:38" x14ac:dyDescent="0.25">
      <c r="Z361"/>
      <c r="AA361"/>
      <c r="AB361"/>
      <c r="AC361"/>
      <c r="AD361"/>
      <c r="AE361"/>
      <c r="AF361"/>
      <c r="AG361"/>
      <c r="AH361"/>
      <c r="AK361"/>
      <c r="AL361"/>
    </row>
    <row r="362" spans="26:38" x14ac:dyDescent="0.25">
      <c r="Z362"/>
      <c r="AA362"/>
      <c r="AB362"/>
      <c r="AC362"/>
      <c r="AD362"/>
      <c r="AE362"/>
      <c r="AF362"/>
      <c r="AG362"/>
      <c r="AH362"/>
      <c r="AK362"/>
      <c r="AL362"/>
    </row>
    <row r="363" spans="26:38" x14ac:dyDescent="0.25">
      <c r="Z363"/>
      <c r="AA363"/>
      <c r="AB363"/>
      <c r="AC363"/>
      <c r="AD363"/>
      <c r="AE363"/>
      <c r="AF363"/>
      <c r="AG363"/>
      <c r="AH363"/>
      <c r="AK363"/>
      <c r="AL363"/>
    </row>
    <row r="364" spans="26:38" x14ac:dyDescent="0.25">
      <c r="Z364"/>
      <c r="AA364"/>
      <c r="AB364"/>
      <c r="AC364"/>
      <c r="AD364"/>
      <c r="AE364"/>
      <c r="AF364"/>
      <c r="AG364"/>
      <c r="AH364"/>
      <c r="AK364"/>
      <c r="AL364"/>
    </row>
    <row r="365" spans="26:38" x14ac:dyDescent="0.25">
      <c r="Z365"/>
      <c r="AA365"/>
      <c r="AB365"/>
      <c r="AC365"/>
      <c r="AD365"/>
      <c r="AE365"/>
      <c r="AF365"/>
      <c r="AG365"/>
      <c r="AH365"/>
      <c r="AK365"/>
      <c r="AL365"/>
    </row>
    <row r="366" spans="26:38" x14ac:dyDescent="0.25">
      <c r="Z366"/>
      <c r="AA366"/>
      <c r="AB366"/>
      <c r="AC366"/>
      <c r="AD366"/>
      <c r="AE366"/>
      <c r="AF366"/>
      <c r="AG366"/>
      <c r="AH366"/>
      <c r="AK366"/>
      <c r="AL366"/>
    </row>
    <row r="367" spans="26:38" x14ac:dyDescent="0.25">
      <c r="Z367"/>
      <c r="AA367"/>
      <c r="AB367"/>
      <c r="AC367"/>
      <c r="AD367"/>
      <c r="AE367"/>
      <c r="AF367"/>
      <c r="AG367"/>
      <c r="AH367"/>
      <c r="AK367"/>
      <c r="AL367"/>
    </row>
    <row r="368" spans="26:38" x14ac:dyDescent="0.25">
      <c r="Z368"/>
      <c r="AA368"/>
      <c r="AB368"/>
      <c r="AC368"/>
      <c r="AD368"/>
      <c r="AE368"/>
      <c r="AF368"/>
      <c r="AG368"/>
      <c r="AH368"/>
      <c r="AK368"/>
      <c r="AL368"/>
    </row>
    <row r="369" spans="2:38" x14ac:dyDescent="0.25">
      <c r="Z369"/>
      <c r="AA369"/>
      <c r="AB369"/>
      <c r="AC369"/>
      <c r="AD369"/>
      <c r="AE369"/>
      <c r="AF369"/>
      <c r="AG369"/>
      <c r="AH369"/>
      <c r="AK369"/>
      <c r="AL369"/>
    </row>
    <row r="370" spans="2:38" x14ac:dyDescent="0.25">
      <c r="Z370"/>
      <c r="AA370"/>
      <c r="AB370"/>
      <c r="AC370"/>
      <c r="AD370"/>
      <c r="AE370"/>
      <c r="AF370"/>
      <c r="AG370"/>
      <c r="AH370"/>
      <c r="AK370"/>
      <c r="AL370"/>
    </row>
    <row r="371" spans="2:38" x14ac:dyDescent="0.25">
      <c r="Z371"/>
      <c r="AA371"/>
      <c r="AB371"/>
      <c r="AC371"/>
      <c r="AD371"/>
      <c r="AE371"/>
      <c r="AF371"/>
      <c r="AG371"/>
      <c r="AH371"/>
      <c r="AK371"/>
      <c r="AL371"/>
    </row>
    <row r="372" spans="2:38" x14ac:dyDescent="0.25">
      <c r="Z372"/>
      <c r="AA372"/>
      <c r="AB372"/>
      <c r="AC372"/>
      <c r="AD372"/>
      <c r="AE372"/>
      <c r="AF372"/>
      <c r="AG372"/>
      <c r="AH372"/>
      <c r="AK372"/>
      <c r="AL372"/>
    </row>
    <row r="373" spans="2:38" x14ac:dyDescent="0.25">
      <c r="Z373"/>
      <c r="AA373"/>
      <c r="AB373"/>
      <c r="AC373"/>
      <c r="AD373"/>
      <c r="AE373"/>
      <c r="AF373"/>
      <c r="AG373"/>
      <c r="AH373"/>
      <c r="AK373"/>
      <c r="AL373"/>
    </row>
    <row r="374" spans="2:38" x14ac:dyDescent="0.25">
      <c r="Z374"/>
      <c r="AA374"/>
      <c r="AB374"/>
      <c r="AC374"/>
      <c r="AD374"/>
      <c r="AE374"/>
      <c r="AF374"/>
      <c r="AG374"/>
      <c r="AH374"/>
      <c r="AK374"/>
      <c r="AL374"/>
    </row>
    <row r="375" spans="2:38" x14ac:dyDescent="0.25">
      <c r="Z375"/>
      <c r="AA375"/>
      <c r="AB375"/>
      <c r="AC375"/>
      <c r="AD375"/>
      <c r="AE375"/>
      <c r="AF375"/>
      <c r="AG375"/>
      <c r="AH375"/>
      <c r="AK375"/>
      <c r="AL375"/>
    </row>
    <row r="376" spans="2:38" x14ac:dyDescent="0.25">
      <c r="Z376"/>
      <c r="AA376"/>
      <c r="AB376"/>
      <c r="AC376"/>
      <c r="AD376"/>
      <c r="AE376"/>
      <c r="AF376"/>
      <c r="AG376"/>
      <c r="AH376"/>
      <c r="AK376"/>
      <c r="AL376"/>
    </row>
    <row r="377" spans="2:38" x14ac:dyDescent="0.25">
      <c r="Z377"/>
      <c r="AA377"/>
      <c r="AB377"/>
      <c r="AC377"/>
      <c r="AD377"/>
      <c r="AE377"/>
      <c r="AF377"/>
      <c r="AG377"/>
      <c r="AH377"/>
      <c r="AK377"/>
      <c r="AL377"/>
    </row>
    <row r="378" spans="2:38" x14ac:dyDescent="0.25">
      <c r="B378" s="10"/>
      <c r="C378" s="10"/>
      <c r="D378" s="10"/>
      <c r="Z378"/>
      <c r="AA378"/>
      <c r="AB378"/>
      <c r="AC378"/>
      <c r="AD378"/>
      <c r="AE378"/>
      <c r="AF378"/>
      <c r="AG378"/>
      <c r="AH378"/>
      <c r="AK378"/>
      <c r="AL378"/>
    </row>
    <row r="379" spans="2:38" x14ac:dyDescent="0.25">
      <c r="Z379"/>
      <c r="AA379"/>
      <c r="AB379"/>
      <c r="AC379"/>
      <c r="AD379"/>
      <c r="AE379"/>
      <c r="AF379"/>
      <c r="AG379"/>
      <c r="AH379"/>
      <c r="AK379"/>
      <c r="AL379"/>
    </row>
    <row r="380" spans="2:38" x14ac:dyDescent="0.25">
      <c r="Z380"/>
      <c r="AA380"/>
      <c r="AB380"/>
      <c r="AC380"/>
      <c r="AD380"/>
      <c r="AE380"/>
      <c r="AF380"/>
      <c r="AG380"/>
      <c r="AH380"/>
      <c r="AK380"/>
      <c r="AL380"/>
    </row>
    <row r="381" spans="2:38" x14ac:dyDescent="0.25">
      <c r="Z381"/>
      <c r="AA381"/>
      <c r="AB381"/>
      <c r="AC381"/>
      <c r="AD381"/>
      <c r="AE381"/>
      <c r="AF381"/>
      <c r="AG381"/>
      <c r="AH381"/>
      <c r="AK381"/>
      <c r="AL381"/>
    </row>
    <row r="382" spans="2:38" x14ac:dyDescent="0.25">
      <c r="Z382"/>
      <c r="AA382"/>
      <c r="AB382"/>
      <c r="AC382"/>
      <c r="AD382"/>
      <c r="AE382"/>
      <c r="AF382"/>
      <c r="AG382"/>
      <c r="AH382"/>
      <c r="AK382"/>
      <c r="AL382"/>
    </row>
    <row r="383" spans="2:38" x14ac:dyDescent="0.25">
      <c r="Z383"/>
      <c r="AA383"/>
      <c r="AB383"/>
      <c r="AC383"/>
      <c r="AD383"/>
      <c r="AE383"/>
      <c r="AF383"/>
      <c r="AG383"/>
      <c r="AH383"/>
      <c r="AK383"/>
      <c r="AL383"/>
    </row>
    <row r="384" spans="2:38" x14ac:dyDescent="0.25">
      <c r="Z384"/>
      <c r="AA384"/>
      <c r="AB384"/>
      <c r="AC384"/>
      <c r="AD384"/>
      <c r="AE384"/>
      <c r="AF384"/>
      <c r="AG384"/>
      <c r="AH384"/>
      <c r="AK384"/>
      <c r="AL384"/>
    </row>
    <row r="385" spans="2:38" x14ac:dyDescent="0.25">
      <c r="Z385"/>
      <c r="AA385"/>
      <c r="AB385"/>
      <c r="AC385"/>
      <c r="AD385"/>
      <c r="AE385"/>
      <c r="AF385"/>
      <c r="AG385"/>
      <c r="AH385"/>
      <c r="AK385"/>
      <c r="AL385"/>
    </row>
    <row r="386" spans="2:38" x14ac:dyDescent="0.25">
      <c r="Z386"/>
      <c r="AA386"/>
      <c r="AB386"/>
      <c r="AC386"/>
      <c r="AD386"/>
      <c r="AE386"/>
      <c r="AF386"/>
      <c r="AG386"/>
      <c r="AH386"/>
      <c r="AK386"/>
      <c r="AL386"/>
    </row>
    <row r="387" spans="2:38" x14ac:dyDescent="0.25">
      <c r="Z387"/>
      <c r="AA387"/>
      <c r="AB387"/>
      <c r="AC387"/>
      <c r="AD387"/>
      <c r="AE387"/>
      <c r="AF387"/>
      <c r="AG387"/>
      <c r="AH387"/>
      <c r="AK387"/>
      <c r="AL387"/>
    </row>
    <row r="388" spans="2:38" x14ac:dyDescent="0.25">
      <c r="Z388"/>
      <c r="AA388"/>
      <c r="AB388"/>
      <c r="AC388"/>
      <c r="AD388"/>
      <c r="AE388"/>
      <c r="AF388"/>
      <c r="AG388"/>
      <c r="AH388"/>
      <c r="AK388"/>
      <c r="AL388"/>
    </row>
    <row r="389" spans="2:38" x14ac:dyDescent="0.25">
      <c r="Z389"/>
      <c r="AA389"/>
      <c r="AB389"/>
      <c r="AC389"/>
      <c r="AD389"/>
      <c r="AE389"/>
      <c r="AF389"/>
      <c r="AG389"/>
      <c r="AH389"/>
      <c r="AK389"/>
      <c r="AL389"/>
    </row>
    <row r="390" spans="2:38" x14ac:dyDescent="0.25">
      <c r="Z390"/>
      <c r="AA390"/>
      <c r="AB390"/>
      <c r="AC390"/>
      <c r="AD390"/>
      <c r="AE390"/>
      <c r="AF390"/>
      <c r="AG390"/>
      <c r="AH390"/>
      <c r="AK390"/>
      <c r="AL390"/>
    </row>
    <row r="391" spans="2:38" x14ac:dyDescent="0.25">
      <c r="Z391"/>
      <c r="AA391"/>
      <c r="AB391"/>
      <c r="AC391"/>
      <c r="AD391"/>
      <c r="AE391"/>
      <c r="AF391"/>
      <c r="AG391"/>
      <c r="AH391"/>
      <c r="AK391"/>
      <c r="AL391"/>
    </row>
    <row r="392" spans="2:38" x14ac:dyDescent="0.25">
      <c r="Z392"/>
      <c r="AA392"/>
      <c r="AB392"/>
      <c r="AC392"/>
      <c r="AD392"/>
      <c r="AE392"/>
      <c r="AF392"/>
      <c r="AG392"/>
      <c r="AH392"/>
      <c r="AK392"/>
      <c r="AL392"/>
    </row>
    <row r="393" spans="2:38" x14ac:dyDescent="0.25">
      <c r="Z393"/>
      <c r="AA393"/>
      <c r="AB393"/>
      <c r="AC393"/>
      <c r="AD393"/>
      <c r="AE393"/>
      <c r="AF393"/>
      <c r="AG393"/>
      <c r="AH393"/>
      <c r="AK393"/>
      <c r="AL393"/>
    </row>
    <row r="394" spans="2:38" x14ac:dyDescent="0.25">
      <c r="Z394"/>
      <c r="AA394"/>
      <c r="AB394"/>
      <c r="AC394"/>
      <c r="AD394"/>
      <c r="AE394"/>
      <c r="AF394"/>
      <c r="AG394"/>
      <c r="AH394"/>
      <c r="AK394"/>
      <c r="AL394"/>
    </row>
    <row r="395" spans="2:38" x14ac:dyDescent="0.25">
      <c r="Z395"/>
      <c r="AA395"/>
      <c r="AB395"/>
      <c r="AC395"/>
      <c r="AD395"/>
      <c r="AE395"/>
      <c r="AF395"/>
      <c r="AG395"/>
      <c r="AH395"/>
      <c r="AK395"/>
      <c r="AL395"/>
    </row>
    <row r="396" spans="2:38" x14ac:dyDescent="0.25">
      <c r="Z396"/>
      <c r="AA396"/>
      <c r="AB396"/>
      <c r="AC396"/>
      <c r="AD396"/>
      <c r="AE396"/>
      <c r="AF396"/>
      <c r="AG396"/>
      <c r="AH396"/>
      <c r="AK396"/>
      <c r="AL396"/>
    </row>
    <row r="397" spans="2:38" x14ac:dyDescent="0.25">
      <c r="Z397"/>
      <c r="AA397"/>
      <c r="AB397"/>
      <c r="AC397"/>
      <c r="AD397"/>
      <c r="AE397"/>
      <c r="AF397"/>
      <c r="AG397"/>
      <c r="AH397"/>
      <c r="AK397"/>
      <c r="AL397"/>
    </row>
    <row r="398" spans="2:38" x14ac:dyDescent="0.25">
      <c r="Z398"/>
      <c r="AA398"/>
      <c r="AB398"/>
      <c r="AC398"/>
      <c r="AD398"/>
      <c r="AE398"/>
      <c r="AF398"/>
      <c r="AG398"/>
      <c r="AH398"/>
      <c r="AK398"/>
      <c r="AL398"/>
    </row>
    <row r="399" spans="2:38" x14ac:dyDescent="0.25">
      <c r="Z399"/>
      <c r="AA399"/>
      <c r="AB399"/>
      <c r="AC399"/>
      <c r="AD399"/>
      <c r="AE399"/>
      <c r="AF399"/>
      <c r="AG399"/>
      <c r="AH399"/>
      <c r="AK399"/>
      <c r="AL399"/>
    </row>
    <row r="400" spans="2:38" x14ac:dyDescent="0.25">
      <c r="B400" s="10"/>
      <c r="C400" s="10"/>
      <c r="D400" s="10"/>
      <c r="Z400"/>
      <c r="AA400"/>
      <c r="AB400"/>
      <c r="AC400"/>
      <c r="AD400"/>
      <c r="AE400"/>
      <c r="AF400"/>
      <c r="AG400"/>
      <c r="AH400"/>
      <c r="AK400"/>
      <c r="AL400"/>
    </row>
    <row r="401" spans="2:38" x14ac:dyDescent="0.25">
      <c r="Z401"/>
      <c r="AA401"/>
      <c r="AB401"/>
      <c r="AC401"/>
      <c r="AD401"/>
      <c r="AE401"/>
      <c r="AF401"/>
      <c r="AG401"/>
      <c r="AH401"/>
      <c r="AK401"/>
      <c r="AL401"/>
    </row>
    <row r="402" spans="2:38" x14ac:dyDescent="0.25">
      <c r="B402" s="10"/>
      <c r="C402" s="10"/>
      <c r="D402" s="10"/>
      <c r="Z402"/>
      <c r="AA402"/>
      <c r="AB402"/>
      <c r="AC402"/>
      <c r="AD402"/>
      <c r="AE402"/>
      <c r="AF402"/>
      <c r="AG402"/>
      <c r="AH402"/>
      <c r="AK402"/>
      <c r="AL402"/>
    </row>
    <row r="403" spans="2:38" x14ac:dyDescent="0.25">
      <c r="Z403"/>
      <c r="AA403"/>
      <c r="AB403"/>
      <c r="AC403"/>
      <c r="AD403"/>
      <c r="AE403"/>
      <c r="AF403"/>
      <c r="AG403"/>
      <c r="AH403"/>
      <c r="AK403"/>
      <c r="AL403"/>
    </row>
    <row r="404" spans="2:38" x14ac:dyDescent="0.25">
      <c r="Z404"/>
      <c r="AA404"/>
      <c r="AB404"/>
      <c r="AC404"/>
      <c r="AD404"/>
      <c r="AE404"/>
      <c r="AF404"/>
      <c r="AG404"/>
      <c r="AH404"/>
      <c r="AK404"/>
      <c r="AL404"/>
    </row>
    <row r="405" spans="2:38" x14ac:dyDescent="0.25">
      <c r="Z405"/>
      <c r="AA405"/>
      <c r="AB405"/>
      <c r="AC405"/>
      <c r="AD405"/>
      <c r="AE405"/>
      <c r="AF405"/>
      <c r="AG405"/>
      <c r="AH405"/>
      <c r="AK405"/>
      <c r="AL405"/>
    </row>
    <row r="406" spans="2:38" x14ac:dyDescent="0.25">
      <c r="Z406"/>
      <c r="AA406"/>
      <c r="AB406"/>
      <c r="AC406"/>
      <c r="AD406"/>
      <c r="AE406"/>
      <c r="AF406"/>
      <c r="AG406"/>
      <c r="AH406"/>
      <c r="AK406"/>
      <c r="AL406"/>
    </row>
    <row r="407" spans="2:38" x14ac:dyDescent="0.25">
      <c r="Z407"/>
      <c r="AA407"/>
      <c r="AB407"/>
      <c r="AC407"/>
      <c r="AD407"/>
      <c r="AE407"/>
      <c r="AF407"/>
      <c r="AG407"/>
      <c r="AH407"/>
      <c r="AK407"/>
      <c r="AL407"/>
    </row>
    <row r="408" spans="2:38" x14ac:dyDescent="0.25">
      <c r="Z408"/>
      <c r="AA408"/>
      <c r="AB408"/>
      <c r="AC408"/>
      <c r="AD408"/>
      <c r="AE408"/>
      <c r="AF408"/>
      <c r="AG408"/>
      <c r="AH408"/>
      <c r="AK408"/>
      <c r="AL408"/>
    </row>
    <row r="409" spans="2:38" x14ac:dyDescent="0.25">
      <c r="Z409"/>
      <c r="AA409"/>
      <c r="AB409"/>
      <c r="AC409"/>
      <c r="AD409"/>
      <c r="AE409"/>
      <c r="AF409"/>
      <c r="AG409"/>
      <c r="AH409"/>
      <c r="AK409"/>
      <c r="AL409"/>
    </row>
    <row r="410" spans="2:38" x14ac:dyDescent="0.25">
      <c r="Z410"/>
      <c r="AA410"/>
      <c r="AB410"/>
      <c r="AC410"/>
      <c r="AD410"/>
      <c r="AE410"/>
      <c r="AF410"/>
      <c r="AG410"/>
      <c r="AH410"/>
      <c r="AK410"/>
      <c r="AL410"/>
    </row>
    <row r="411" spans="2:38" x14ac:dyDescent="0.25">
      <c r="Z411"/>
      <c r="AA411"/>
      <c r="AB411"/>
      <c r="AC411"/>
      <c r="AD411"/>
      <c r="AE411"/>
      <c r="AF411"/>
      <c r="AG411"/>
      <c r="AH411"/>
      <c r="AK411"/>
      <c r="AL411"/>
    </row>
    <row r="412" spans="2:38" x14ac:dyDescent="0.25">
      <c r="Z412"/>
      <c r="AA412"/>
      <c r="AB412"/>
      <c r="AC412"/>
      <c r="AD412"/>
      <c r="AE412"/>
      <c r="AF412"/>
      <c r="AG412"/>
      <c r="AH412"/>
      <c r="AK412"/>
      <c r="AL412"/>
    </row>
    <row r="413" spans="2:38" x14ac:dyDescent="0.25">
      <c r="Z413"/>
      <c r="AA413"/>
      <c r="AB413"/>
      <c r="AC413"/>
      <c r="AD413"/>
      <c r="AE413"/>
      <c r="AF413"/>
      <c r="AG413"/>
      <c r="AH413"/>
      <c r="AK413"/>
      <c r="AL413"/>
    </row>
    <row r="414" spans="2:38" x14ac:dyDescent="0.25">
      <c r="Z414"/>
      <c r="AA414"/>
      <c r="AB414"/>
      <c r="AC414"/>
      <c r="AD414"/>
      <c r="AE414"/>
      <c r="AF414"/>
      <c r="AG414"/>
      <c r="AH414"/>
      <c r="AK414"/>
      <c r="AL414"/>
    </row>
    <row r="415" spans="2:38" x14ac:dyDescent="0.25">
      <c r="Z415"/>
      <c r="AA415"/>
      <c r="AB415"/>
      <c r="AC415"/>
      <c r="AD415"/>
      <c r="AE415"/>
      <c r="AF415"/>
      <c r="AG415"/>
      <c r="AH415"/>
      <c r="AK415"/>
      <c r="AL415"/>
    </row>
    <row r="416" spans="2:38" x14ac:dyDescent="0.25">
      <c r="B416" s="10"/>
      <c r="C416" s="10"/>
      <c r="D416" s="10"/>
      <c r="Z416"/>
      <c r="AA416"/>
      <c r="AB416"/>
      <c r="AC416"/>
      <c r="AD416"/>
      <c r="AE416"/>
      <c r="AF416"/>
      <c r="AG416"/>
      <c r="AH416"/>
      <c r="AK416"/>
      <c r="AL416"/>
    </row>
    <row r="417" spans="2:38" x14ac:dyDescent="0.25">
      <c r="Z417"/>
      <c r="AA417"/>
      <c r="AB417"/>
      <c r="AC417"/>
      <c r="AD417"/>
      <c r="AE417"/>
      <c r="AF417"/>
      <c r="AG417"/>
      <c r="AH417"/>
      <c r="AK417"/>
      <c r="AL417"/>
    </row>
    <row r="418" spans="2:38" x14ac:dyDescent="0.25">
      <c r="Z418"/>
      <c r="AA418"/>
      <c r="AB418"/>
      <c r="AC418"/>
      <c r="AD418"/>
      <c r="AE418"/>
      <c r="AF418"/>
      <c r="AG418"/>
      <c r="AH418"/>
      <c r="AK418"/>
      <c r="AL418"/>
    </row>
    <row r="419" spans="2:38" x14ac:dyDescent="0.25">
      <c r="Z419"/>
      <c r="AA419"/>
      <c r="AB419"/>
      <c r="AC419"/>
      <c r="AD419"/>
      <c r="AE419"/>
      <c r="AF419"/>
      <c r="AG419"/>
      <c r="AH419"/>
      <c r="AK419"/>
      <c r="AL419"/>
    </row>
    <row r="420" spans="2:38" x14ac:dyDescent="0.25">
      <c r="Z420"/>
      <c r="AA420"/>
      <c r="AB420"/>
      <c r="AC420"/>
      <c r="AD420"/>
      <c r="AE420"/>
      <c r="AF420"/>
      <c r="AG420"/>
      <c r="AH420"/>
      <c r="AK420"/>
      <c r="AL420"/>
    </row>
    <row r="421" spans="2:38" x14ac:dyDescent="0.25">
      <c r="Z421"/>
      <c r="AA421"/>
      <c r="AB421"/>
      <c r="AC421"/>
      <c r="AD421"/>
      <c r="AE421"/>
      <c r="AF421"/>
      <c r="AG421"/>
      <c r="AH421"/>
      <c r="AK421"/>
      <c r="AL421"/>
    </row>
    <row r="422" spans="2:38" x14ac:dyDescent="0.25">
      <c r="Z422"/>
      <c r="AA422"/>
      <c r="AB422"/>
      <c r="AC422"/>
      <c r="AD422"/>
      <c r="AE422"/>
      <c r="AF422"/>
      <c r="AG422"/>
      <c r="AH422"/>
      <c r="AK422"/>
      <c r="AL422"/>
    </row>
    <row r="423" spans="2:38" x14ac:dyDescent="0.25">
      <c r="Z423"/>
      <c r="AA423"/>
      <c r="AB423"/>
      <c r="AC423"/>
      <c r="AD423"/>
      <c r="AE423"/>
      <c r="AF423"/>
      <c r="AG423"/>
      <c r="AH423"/>
      <c r="AK423"/>
      <c r="AL423"/>
    </row>
    <row r="424" spans="2:38" x14ac:dyDescent="0.25">
      <c r="B424" s="10"/>
      <c r="C424" s="10"/>
      <c r="D424" s="10"/>
      <c r="Z424"/>
      <c r="AA424"/>
      <c r="AB424"/>
      <c r="AC424"/>
      <c r="AD424"/>
      <c r="AE424"/>
      <c r="AF424"/>
      <c r="AG424"/>
      <c r="AH424"/>
      <c r="AK424"/>
      <c r="AL424"/>
    </row>
    <row r="425" spans="2:38" x14ac:dyDescent="0.25">
      <c r="Z425"/>
      <c r="AA425"/>
      <c r="AB425"/>
      <c r="AC425"/>
      <c r="AD425"/>
      <c r="AE425"/>
      <c r="AF425"/>
      <c r="AG425"/>
      <c r="AH425"/>
      <c r="AK425"/>
      <c r="AL425"/>
    </row>
    <row r="426" spans="2:38" x14ac:dyDescent="0.25">
      <c r="Z426"/>
      <c r="AA426"/>
      <c r="AB426"/>
      <c r="AC426"/>
      <c r="AD426"/>
      <c r="AE426"/>
      <c r="AF426"/>
      <c r="AG426"/>
      <c r="AH426"/>
      <c r="AK426"/>
      <c r="AL426"/>
    </row>
    <row r="427" spans="2:38" x14ac:dyDescent="0.25">
      <c r="Z427"/>
      <c r="AA427"/>
      <c r="AB427"/>
      <c r="AC427"/>
      <c r="AD427"/>
      <c r="AE427"/>
      <c r="AF427"/>
      <c r="AG427"/>
      <c r="AH427"/>
      <c r="AK427"/>
      <c r="AL427"/>
    </row>
    <row r="428" spans="2:38" x14ac:dyDescent="0.25">
      <c r="Z428"/>
      <c r="AA428"/>
      <c r="AB428"/>
      <c r="AC428"/>
      <c r="AD428"/>
      <c r="AE428"/>
      <c r="AF428"/>
      <c r="AG428"/>
      <c r="AH428"/>
      <c r="AK428"/>
      <c r="AL428"/>
    </row>
    <row r="429" spans="2:38" x14ac:dyDescent="0.25">
      <c r="Z429"/>
      <c r="AA429"/>
      <c r="AB429"/>
      <c r="AC429"/>
      <c r="AD429"/>
      <c r="AE429"/>
      <c r="AF429"/>
      <c r="AG429"/>
      <c r="AH429"/>
      <c r="AK429"/>
      <c r="AL429"/>
    </row>
    <row r="430" spans="2:38" x14ac:dyDescent="0.25">
      <c r="Z430"/>
      <c r="AA430"/>
      <c r="AB430"/>
      <c r="AC430"/>
      <c r="AD430"/>
      <c r="AE430"/>
      <c r="AF430"/>
      <c r="AG430"/>
      <c r="AH430"/>
      <c r="AK430"/>
      <c r="AL430"/>
    </row>
    <row r="431" spans="2:38" x14ac:dyDescent="0.25">
      <c r="Z431"/>
      <c r="AA431"/>
      <c r="AB431"/>
      <c r="AC431"/>
      <c r="AD431"/>
      <c r="AE431"/>
      <c r="AF431"/>
      <c r="AG431"/>
      <c r="AH431"/>
      <c r="AK431"/>
      <c r="AL431"/>
    </row>
    <row r="432" spans="2:38" x14ac:dyDescent="0.25">
      <c r="Z432"/>
      <c r="AA432"/>
      <c r="AB432"/>
      <c r="AC432"/>
      <c r="AD432"/>
      <c r="AE432"/>
      <c r="AF432"/>
      <c r="AG432"/>
      <c r="AH432"/>
      <c r="AK432"/>
      <c r="AL432"/>
    </row>
    <row r="433" spans="2:38" x14ac:dyDescent="0.25">
      <c r="Z433"/>
      <c r="AA433"/>
      <c r="AB433"/>
      <c r="AC433"/>
      <c r="AD433"/>
      <c r="AE433"/>
      <c r="AF433"/>
      <c r="AG433"/>
      <c r="AH433"/>
      <c r="AK433"/>
      <c r="AL433"/>
    </row>
    <row r="434" spans="2:38" x14ac:dyDescent="0.25">
      <c r="Z434"/>
      <c r="AA434"/>
      <c r="AB434"/>
      <c r="AC434"/>
      <c r="AD434"/>
      <c r="AE434"/>
      <c r="AF434"/>
      <c r="AG434"/>
      <c r="AH434"/>
      <c r="AK434"/>
      <c r="AL434"/>
    </row>
    <row r="435" spans="2:38" x14ac:dyDescent="0.25">
      <c r="Z435"/>
      <c r="AA435"/>
      <c r="AB435"/>
      <c r="AC435"/>
      <c r="AD435"/>
      <c r="AE435"/>
      <c r="AF435"/>
      <c r="AG435"/>
      <c r="AH435"/>
      <c r="AK435"/>
      <c r="AL435"/>
    </row>
    <row r="436" spans="2:38" x14ac:dyDescent="0.25">
      <c r="Z436"/>
      <c r="AA436"/>
      <c r="AB436"/>
      <c r="AC436"/>
      <c r="AD436"/>
      <c r="AE436"/>
      <c r="AF436"/>
      <c r="AG436"/>
      <c r="AH436"/>
      <c r="AK436"/>
      <c r="AL436"/>
    </row>
    <row r="437" spans="2:38" x14ac:dyDescent="0.25">
      <c r="Z437"/>
      <c r="AA437"/>
      <c r="AB437"/>
      <c r="AC437"/>
      <c r="AD437"/>
      <c r="AE437"/>
      <c r="AF437"/>
      <c r="AG437"/>
      <c r="AH437"/>
      <c r="AK437"/>
      <c r="AL437"/>
    </row>
    <row r="438" spans="2:38" x14ac:dyDescent="0.25">
      <c r="Z438"/>
      <c r="AA438"/>
      <c r="AB438"/>
      <c r="AC438"/>
      <c r="AD438"/>
      <c r="AE438"/>
      <c r="AF438"/>
      <c r="AG438"/>
      <c r="AH438"/>
      <c r="AK438"/>
      <c r="AL438"/>
    </row>
    <row r="439" spans="2:38" x14ac:dyDescent="0.25">
      <c r="Z439"/>
      <c r="AA439"/>
      <c r="AB439"/>
      <c r="AC439"/>
      <c r="AD439"/>
      <c r="AE439"/>
      <c r="AF439"/>
      <c r="AG439"/>
      <c r="AH439"/>
      <c r="AK439"/>
      <c r="AL439"/>
    </row>
    <row r="440" spans="2:38" x14ac:dyDescent="0.25">
      <c r="Z440"/>
      <c r="AA440"/>
      <c r="AB440"/>
      <c r="AC440"/>
      <c r="AD440"/>
      <c r="AE440"/>
      <c r="AF440"/>
      <c r="AG440"/>
      <c r="AH440"/>
      <c r="AK440"/>
      <c r="AL440"/>
    </row>
    <row r="441" spans="2:38" x14ac:dyDescent="0.25">
      <c r="Z441"/>
      <c r="AA441"/>
      <c r="AB441"/>
      <c r="AC441"/>
      <c r="AD441"/>
      <c r="AE441"/>
      <c r="AF441"/>
      <c r="AG441"/>
      <c r="AH441"/>
      <c r="AK441"/>
      <c r="AL441"/>
    </row>
    <row r="442" spans="2:38" x14ac:dyDescent="0.25">
      <c r="Z442"/>
      <c r="AA442"/>
      <c r="AB442"/>
      <c r="AC442"/>
      <c r="AD442"/>
      <c r="AE442"/>
      <c r="AF442"/>
      <c r="AG442"/>
      <c r="AH442"/>
      <c r="AK442"/>
      <c r="AL442"/>
    </row>
    <row r="443" spans="2:38" x14ac:dyDescent="0.25">
      <c r="Z443"/>
      <c r="AA443"/>
      <c r="AB443"/>
      <c r="AC443"/>
      <c r="AD443"/>
      <c r="AE443"/>
      <c r="AF443"/>
      <c r="AG443"/>
      <c r="AH443"/>
      <c r="AK443"/>
      <c r="AL443"/>
    </row>
    <row r="444" spans="2:38" x14ac:dyDescent="0.25">
      <c r="B444" s="10"/>
      <c r="C444" s="10"/>
      <c r="D444" s="10"/>
      <c r="Z444"/>
      <c r="AA444"/>
      <c r="AB444"/>
      <c r="AC444"/>
      <c r="AD444"/>
      <c r="AE444"/>
      <c r="AF444"/>
      <c r="AG444"/>
      <c r="AH444"/>
      <c r="AK444"/>
      <c r="AL444"/>
    </row>
    <row r="445" spans="2:38" x14ac:dyDescent="0.25">
      <c r="Z445"/>
      <c r="AA445"/>
      <c r="AB445"/>
      <c r="AC445"/>
      <c r="AD445"/>
      <c r="AE445"/>
      <c r="AF445"/>
      <c r="AG445"/>
      <c r="AH445"/>
      <c r="AK445"/>
      <c r="AL445"/>
    </row>
    <row r="446" spans="2:38" x14ac:dyDescent="0.25">
      <c r="Z446"/>
      <c r="AA446"/>
      <c r="AB446"/>
      <c r="AC446"/>
      <c r="AD446"/>
      <c r="AE446"/>
      <c r="AF446"/>
      <c r="AG446"/>
      <c r="AH446"/>
      <c r="AK446"/>
      <c r="AL446"/>
    </row>
    <row r="447" spans="2:38" x14ac:dyDescent="0.25">
      <c r="Z447"/>
      <c r="AA447"/>
      <c r="AB447"/>
      <c r="AC447"/>
      <c r="AD447"/>
      <c r="AE447"/>
      <c r="AF447"/>
      <c r="AG447"/>
      <c r="AH447"/>
      <c r="AK447"/>
      <c r="AL447"/>
    </row>
    <row r="448" spans="2:38" x14ac:dyDescent="0.25">
      <c r="Z448"/>
      <c r="AA448"/>
      <c r="AB448"/>
      <c r="AC448"/>
      <c r="AD448"/>
      <c r="AE448"/>
      <c r="AF448"/>
      <c r="AG448"/>
      <c r="AH448"/>
      <c r="AK448"/>
      <c r="AL448"/>
    </row>
    <row r="449" spans="2:38" x14ac:dyDescent="0.25">
      <c r="Z449"/>
      <c r="AA449"/>
      <c r="AB449"/>
      <c r="AC449"/>
      <c r="AD449"/>
      <c r="AE449"/>
      <c r="AF449"/>
      <c r="AG449"/>
      <c r="AH449"/>
      <c r="AK449"/>
      <c r="AL449"/>
    </row>
    <row r="450" spans="2:38" x14ac:dyDescent="0.25">
      <c r="Z450"/>
      <c r="AA450"/>
      <c r="AB450"/>
      <c r="AC450"/>
      <c r="AD450"/>
      <c r="AE450"/>
      <c r="AF450"/>
      <c r="AG450"/>
      <c r="AH450"/>
      <c r="AK450"/>
      <c r="AL450"/>
    </row>
    <row r="451" spans="2:38" x14ac:dyDescent="0.25">
      <c r="Z451"/>
      <c r="AA451"/>
      <c r="AB451"/>
      <c r="AC451"/>
      <c r="AD451"/>
      <c r="AE451"/>
      <c r="AF451"/>
      <c r="AG451"/>
      <c r="AH451"/>
      <c r="AK451"/>
      <c r="AL451"/>
    </row>
    <row r="452" spans="2:38" x14ac:dyDescent="0.25">
      <c r="Z452"/>
      <c r="AA452"/>
      <c r="AB452"/>
      <c r="AC452"/>
      <c r="AD452"/>
      <c r="AE452"/>
      <c r="AF452"/>
      <c r="AG452"/>
      <c r="AH452"/>
      <c r="AK452"/>
      <c r="AL452"/>
    </row>
    <row r="453" spans="2:38" x14ac:dyDescent="0.25">
      <c r="Z453"/>
      <c r="AA453"/>
      <c r="AB453"/>
      <c r="AC453"/>
      <c r="AD453"/>
      <c r="AE453"/>
      <c r="AF453"/>
      <c r="AG453"/>
      <c r="AH453"/>
      <c r="AK453"/>
      <c r="AL453"/>
    </row>
    <row r="454" spans="2:38" x14ac:dyDescent="0.25">
      <c r="Z454"/>
      <c r="AA454"/>
      <c r="AB454"/>
      <c r="AC454"/>
      <c r="AD454"/>
      <c r="AE454"/>
      <c r="AF454"/>
      <c r="AG454"/>
      <c r="AH454"/>
      <c r="AK454"/>
      <c r="AL454"/>
    </row>
    <row r="455" spans="2:38" x14ac:dyDescent="0.25">
      <c r="Z455"/>
      <c r="AA455"/>
      <c r="AB455"/>
      <c r="AC455"/>
      <c r="AD455"/>
      <c r="AE455"/>
      <c r="AF455"/>
      <c r="AG455"/>
      <c r="AH455"/>
      <c r="AK455"/>
      <c r="AL455"/>
    </row>
    <row r="456" spans="2:38" x14ac:dyDescent="0.25">
      <c r="Z456"/>
      <c r="AA456"/>
      <c r="AB456"/>
      <c r="AC456"/>
      <c r="AD456"/>
      <c r="AE456"/>
      <c r="AF456"/>
      <c r="AG456"/>
      <c r="AH456"/>
      <c r="AK456"/>
      <c r="AL456"/>
    </row>
    <row r="457" spans="2:38" x14ac:dyDescent="0.25">
      <c r="Z457"/>
      <c r="AA457"/>
      <c r="AB457"/>
      <c r="AC457"/>
      <c r="AD457"/>
      <c r="AE457"/>
      <c r="AF457"/>
      <c r="AG457"/>
      <c r="AH457"/>
      <c r="AK457"/>
      <c r="AL457"/>
    </row>
    <row r="458" spans="2:38" x14ac:dyDescent="0.25">
      <c r="B458" s="10"/>
      <c r="C458" s="10"/>
      <c r="D458" s="10"/>
      <c r="Z458"/>
      <c r="AA458"/>
      <c r="AB458"/>
      <c r="AC458"/>
      <c r="AD458"/>
      <c r="AE458"/>
      <c r="AF458"/>
      <c r="AG458"/>
      <c r="AH458"/>
      <c r="AK458"/>
      <c r="AL458"/>
    </row>
    <row r="459" spans="2:38" x14ac:dyDescent="0.25">
      <c r="Z459"/>
      <c r="AA459"/>
      <c r="AB459"/>
      <c r="AC459"/>
      <c r="AD459"/>
      <c r="AE459"/>
      <c r="AF459"/>
      <c r="AG459"/>
      <c r="AH459"/>
      <c r="AK459"/>
      <c r="AL459"/>
    </row>
    <row r="460" spans="2:38" x14ac:dyDescent="0.25">
      <c r="Z460"/>
      <c r="AA460"/>
      <c r="AB460"/>
      <c r="AC460"/>
      <c r="AD460"/>
      <c r="AE460"/>
      <c r="AF460"/>
      <c r="AG460"/>
      <c r="AH460"/>
      <c r="AK460"/>
      <c r="AL460"/>
    </row>
    <row r="461" spans="2:38" x14ac:dyDescent="0.25">
      <c r="Z461"/>
      <c r="AA461"/>
      <c r="AB461"/>
      <c r="AC461"/>
      <c r="AD461"/>
      <c r="AE461"/>
      <c r="AF461"/>
      <c r="AG461"/>
      <c r="AH461"/>
      <c r="AK461"/>
      <c r="AL461"/>
    </row>
    <row r="462" spans="2:38" x14ac:dyDescent="0.25">
      <c r="Z462"/>
      <c r="AA462"/>
      <c r="AB462"/>
      <c r="AC462"/>
      <c r="AD462"/>
      <c r="AE462"/>
      <c r="AF462"/>
      <c r="AG462"/>
      <c r="AH462"/>
      <c r="AK462"/>
      <c r="AL462"/>
    </row>
    <row r="463" spans="2:38" x14ac:dyDescent="0.25">
      <c r="Z463"/>
      <c r="AA463"/>
      <c r="AB463"/>
      <c r="AC463"/>
      <c r="AD463"/>
      <c r="AE463"/>
      <c r="AF463"/>
      <c r="AG463"/>
      <c r="AH463"/>
      <c r="AK463"/>
      <c r="AL463"/>
    </row>
    <row r="464" spans="2:38" x14ac:dyDescent="0.25">
      <c r="Z464"/>
      <c r="AA464"/>
      <c r="AB464"/>
      <c r="AC464"/>
      <c r="AD464"/>
      <c r="AE464"/>
      <c r="AF464"/>
      <c r="AG464"/>
      <c r="AH464"/>
      <c r="AK464"/>
      <c r="AL464"/>
    </row>
    <row r="465" spans="2:38" x14ac:dyDescent="0.25">
      <c r="Z465"/>
      <c r="AA465"/>
      <c r="AB465"/>
      <c r="AC465"/>
      <c r="AD465"/>
      <c r="AE465"/>
      <c r="AF465"/>
      <c r="AG465"/>
      <c r="AH465"/>
      <c r="AK465"/>
      <c r="AL465"/>
    </row>
    <row r="466" spans="2:38" x14ac:dyDescent="0.25">
      <c r="Z466"/>
      <c r="AA466"/>
      <c r="AB466"/>
      <c r="AC466"/>
      <c r="AD466"/>
      <c r="AE466"/>
      <c r="AF466"/>
      <c r="AG466"/>
      <c r="AH466"/>
      <c r="AK466"/>
      <c r="AL466"/>
    </row>
    <row r="467" spans="2:38" x14ac:dyDescent="0.25">
      <c r="Z467"/>
      <c r="AA467"/>
      <c r="AB467"/>
      <c r="AC467"/>
      <c r="AD467"/>
      <c r="AE467"/>
      <c r="AF467"/>
      <c r="AG467"/>
      <c r="AH467"/>
      <c r="AK467"/>
      <c r="AL467"/>
    </row>
    <row r="468" spans="2:38" x14ac:dyDescent="0.25">
      <c r="Z468"/>
      <c r="AA468"/>
      <c r="AB468"/>
      <c r="AC468"/>
      <c r="AD468"/>
      <c r="AE468"/>
      <c r="AF468"/>
      <c r="AG468"/>
      <c r="AH468"/>
      <c r="AK468"/>
      <c r="AL468"/>
    </row>
    <row r="469" spans="2:38" x14ac:dyDescent="0.25">
      <c r="B469" s="10"/>
      <c r="C469" s="10"/>
      <c r="D469" s="10"/>
      <c r="Z469"/>
      <c r="AA469"/>
      <c r="AB469"/>
      <c r="AC469"/>
      <c r="AD469"/>
      <c r="AE469"/>
      <c r="AF469"/>
      <c r="AG469"/>
      <c r="AH469"/>
      <c r="AK469"/>
      <c r="AL469"/>
    </row>
    <row r="470" spans="2:38" x14ac:dyDescent="0.25">
      <c r="Z470"/>
      <c r="AA470"/>
      <c r="AB470"/>
      <c r="AC470"/>
      <c r="AD470"/>
      <c r="AE470"/>
      <c r="AF470"/>
      <c r="AG470"/>
      <c r="AH470"/>
      <c r="AK470"/>
      <c r="AL470"/>
    </row>
    <row r="471" spans="2:38" x14ac:dyDescent="0.25">
      <c r="Z471"/>
      <c r="AA471"/>
      <c r="AB471"/>
      <c r="AC471"/>
      <c r="AD471"/>
      <c r="AE471"/>
      <c r="AF471"/>
      <c r="AG471"/>
      <c r="AH471"/>
      <c r="AK471"/>
      <c r="AL471"/>
    </row>
    <row r="472" spans="2:38" x14ac:dyDescent="0.25">
      <c r="Z472"/>
      <c r="AA472"/>
      <c r="AB472"/>
      <c r="AC472"/>
      <c r="AD472"/>
      <c r="AE472"/>
      <c r="AF472"/>
      <c r="AG472"/>
      <c r="AH472"/>
      <c r="AK472"/>
      <c r="AL472"/>
    </row>
    <row r="473" spans="2:38" x14ac:dyDescent="0.25">
      <c r="Z473"/>
      <c r="AA473"/>
      <c r="AB473"/>
      <c r="AC473"/>
      <c r="AD473"/>
      <c r="AE473"/>
      <c r="AF473"/>
      <c r="AG473"/>
      <c r="AH473"/>
      <c r="AK473"/>
      <c r="AL473"/>
    </row>
    <row r="474" spans="2:38" x14ac:dyDescent="0.25">
      <c r="Z474"/>
      <c r="AA474"/>
      <c r="AB474"/>
      <c r="AC474"/>
      <c r="AD474"/>
      <c r="AE474"/>
      <c r="AF474"/>
      <c r="AG474"/>
      <c r="AH474"/>
      <c r="AK474"/>
      <c r="AL474"/>
    </row>
    <row r="475" spans="2:38" x14ac:dyDescent="0.25">
      <c r="Z475"/>
      <c r="AA475"/>
      <c r="AB475"/>
      <c r="AC475"/>
      <c r="AD475"/>
      <c r="AE475"/>
      <c r="AF475"/>
      <c r="AG475"/>
      <c r="AH475"/>
      <c r="AK475"/>
      <c r="AL475"/>
    </row>
    <row r="476" spans="2:38" x14ac:dyDescent="0.25">
      <c r="Z476"/>
      <c r="AA476"/>
      <c r="AB476"/>
      <c r="AC476"/>
      <c r="AD476"/>
      <c r="AE476"/>
      <c r="AF476"/>
      <c r="AG476"/>
      <c r="AH476"/>
      <c r="AK476"/>
      <c r="AL476"/>
    </row>
    <row r="477" spans="2:38" x14ac:dyDescent="0.25">
      <c r="Z477"/>
      <c r="AA477"/>
      <c r="AB477"/>
      <c r="AC477"/>
      <c r="AD477"/>
      <c r="AE477"/>
      <c r="AF477"/>
      <c r="AG477"/>
      <c r="AH477"/>
      <c r="AK477"/>
      <c r="AL477"/>
    </row>
    <row r="478" spans="2:38" x14ac:dyDescent="0.25">
      <c r="Z478"/>
      <c r="AA478"/>
      <c r="AB478"/>
      <c r="AC478"/>
      <c r="AD478"/>
      <c r="AE478"/>
      <c r="AF478"/>
      <c r="AG478"/>
      <c r="AH478"/>
      <c r="AK478"/>
      <c r="AL478"/>
    </row>
    <row r="479" spans="2:38" x14ac:dyDescent="0.25">
      <c r="Z479"/>
      <c r="AA479"/>
      <c r="AB479"/>
      <c r="AC479"/>
      <c r="AD479"/>
      <c r="AE479"/>
      <c r="AF479"/>
      <c r="AG479"/>
      <c r="AH479"/>
      <c r="AK479"/>
      <c r="AL479"/>
    </row>
    <row r="480" spans="2:38" x14ac:dyDescent="0.25">
      <c r="Z480"/>
      <c r="AA480"/>
      <c r="AB480"/>
      <c r="AC480"/>
      <c r="AD480"/>
      <c r="AE480"/>
      <c r="AF480"/>
      <c r="AG480"/>
      <c r="AH480"/>
      <c r="AK480"/>
      <c r="AL480"/>
    </row>
    <row r="481" spans="2:38" x14ac:dyDescent="0.25">
      <c r="Z481"/>
      <c r="AA481"/>
      <c r="AB481"/>
      <c r="AC481"/>
      <c r="AD481"/>
      <c r="AE481"/>
      <c r="AF481"/>
      <c r="AG481"/>
      <c r="AH481"/>
      <c r="AK481"/>
      <c r="AL481"/>
    </row>
    <row r="482" spans="2:38" x14ac:dyDescent="0.25">
      <c r="Z482"/>
      <c r="AA482"/>
      <c r="AB482"/>
      <c r="AC482"/>
      <c r="AD482"/>
      <c r="AE482"/>
      <c r="AF482"/>
      <c r="AG482"/>
      <c r="AH482"/>
      <c r="AK482"/>
      <c r="AL482"/>
    </row>
    <row r="483" spans="2:38" x14ac:dyDescent="0.25">
      <c r="Z483"/>
      <c r="AA483"/>
      <c r="AB483"/>
      <c r="AC483"/>
      <c r="AD483"/>
      <c r="AE483"/>
      <c r="AF483"/>
      <c r="AG483"/>
      <c r="AH483"/>
      <c r="AK483"/>
      <c r="AL483"/>
    </row>
    <row r="484" spans="2:38" x14ac:dyDescent="0.25">
      <c r="Z484"/>
      <c r="AA484"/>
      <c r="AB484"/>
      <c r="AC484"/>
      <c r="AD484"/>
      <c r="AE484"/>
      <c r="AF484"/>
      <c r="AG484"/>
      <c r="AH484"/>
      <c r="AK484"/>
      <c r="AL484"/>
    </row>
    <row r="485" spans="2:38" x14ac:dyDescent="0.25">
      <c r="Z485"/>
      <c r="AA485"/>
      <c r="AB485"/>
      <c r="AC485"/>
      <c r="AD485"/>
      <c r="AE485"/>
      <c r="AF485"/>
      <c r="AG485"/>
      <c r="AH485"/>
      <c r="AK485"/>
      <c r="AL485"/>
    </row>
    <row r="486" spans="2:38" x14ac:dyDescent="0.25">
      <c r="Z486"/>
      <c r="AA486"/>
      <c r="AB486"/>
      <c r="AC486"/>
      <c r="AD486"/>
      <c r="AE486"/>
      <c r="AF486"/>
      <c r="AG486"/>
      <c r="AH486"/>
      <c r="AK486"/>
      <c r="AL486"/>
    </row>
    <row r="487" spans="2:38" x14ac:dyDescent="0.25">
      <c r="Z487"/>
      <c r="AA487"/>
      <c r="AB487"/>
      <c r="AC487"/>
      <c r="AD487"/>
      <c r="AE487"/>
      <c r="AF487"/>
      <c r="AG487"/>
      <c r="AH487"/>
      <c r="AK487"/>
      <c r="AL487"/>
    </row>
    <row r="488" spans="2:38" x14ac:dyDescent="0.25">
      <c r="Z488"/>
      <c r="AA488"/>
      <c r="AB488"/>
      <c r="AC488"/>
      <c r="AD488"/>
      <c r="AE488"/>
      <c r="AF488"/>
      <c r="AG488"/>
      <c r="AH488"/>
      <c r="AK488"/>
      <c r="AL488"/>
    </row>
    <row r="489" spans="2:38" x14ac:dyDescent="0.25">
      <c r="Z489"/>
      <c r="AA489"/>
      <c r="AB489"/>
      <c r="AC489"/>
      <c r="AD489"/>
      <c r="AE489"/>
      <c r="AF489"/>
      <c r="AG489"/>
      <c r="AH489"/>
      <c r="AK489"/>
      <c r="AL489"/>
    </row>
    <row r="490" spans="2:38" x14ac:dyDescent="0.25">
      <c r="Z490"/>
      <c r="AA490"/>
      <c r="AB490"/>
      <c r="AC490"/>
      <c r="AD490"/>
      <c r="AE490"/>
      <c r="AF490"/>
      <c r="AG490"/>
      <c r="AH490"/>
      <c r="AK490"/>
      <c r="AL490"/>
    </row>
    <row r="491" spans="2:38" x14ac:dyDescent="0.25">
      <c r="Z491"/>
      <c r="AA491"/>
      <c r="AB491"/>
      <c r="AC491"/>
      <c r="AD491"/>
      <c r="AE491"/>
      <c r="AF491"/>
      <c r="AG491"/>
      <c r="AH491"/>
      <c r="AK491"/>
      <c r="AL491"/>
    </row>
    <row r="492" spans="2:38" x14ac:dyDescent="0.25">
      <c r="B492" s="10"/>
      <c r="C492" s="10"/>
      <c r="D492" s="10"/>
      <c r="Z492"/>
      <c r="AA492"/>
      <c r="AB492"/>
      <c r="AC492"/>
      <c r="AD492"/>
      <c r="AE492"/>
      <c r="AF492"/>
      <c r="AG492"/>
      <c r="AH492"/>
      <c r="AK492"/>
      <c r="AL492"/>
    </row>
    <row r="493" spans="2:38" x14ac:dyDescent="0.25">
      <c r="Z493"/>
      <c r="AA493"/>
      <c r="AB493"/>
      <c r="AC493"/>
      <c r="AD493"/>
      <c r="AE493"/>
      <c r="AF493"/>
      <c r="AG493"/>
      <c r="AH493"/>
      <c r="AK493"/>
      <c r="AL493"/>
    </row>
    <row r="494" spans="2:38" x14ac:dyDescent="0.25">
      <c r="Z494"/>
      <c r="AA494"/>
      <c r="AB494"/>
      <c r="AC494"/>
      <c r="AD494"/>
      <c r="AE494"/>
      <c r="AF494"/>
      <c r="AG494"/>
      <c r="AH494"/>
      <c r="AK494"/>
      <c r="AL494"/>
    </row>
    <row r="495" spans="2:38" x14ac:dyDescent="0.25">
      <c r="Z495"/>
      <c r="AA495"/>
      <c r="AB495"/>
      <c r="AC495"/>
      <c r="AD495"/>
      <c r="AE495"/>
      <c r="AF495"/>
      <c r="AG495"/>
      <c r="AH495"/>
      <c r="AK495"/>
      <c r="AL495"/>
    </row>
    <row r="496" spans="2:38" x14ac:dyDescent="0.25">
      <c r="Z496"/>
      <c r="AA496"/>
      <c r="AB496"/>
      <c r="AC496"/>
      <c r="AD496"/>
      <c r="AE496"/>
      <c r="AF496"/>
      <c r="AG496"/>
      <c r="AH496"/>
      <c r="AK496"/>
      <c r="AL496"/>
    </row>
    <row r="497" spans="2:38" x14ac:dyDescent="0.25">
      <c r="Z497"/>
      <c r="AA497"/>
      <c r="AB497"/>
      <c r="AC497"/>
      <c r="AD497"/>
      <c r="AE497"/>
      <c r="AF497"/>
      <c r="AG497"/>
      <c r="AH497"/>
      <c r="AK497"/>
      <c r="AL497"/>
    </row>
    <row r="498" spans="2:38" x14ac:dyDescent="0.25">
      <c r="Z498"/>
      <c r="AA498"/>
      <c r="AB498"/>
      <c r="AC498"/>
      <c r="AD498"/>
      <c r="AE498"/>
      <c r="AF498"/>
      <c r="AG498"/>
      <c r="AH498"/>
      <c r="AK498"/>
      <c r="AL498"/>
    </row>
    <row r="499" spans="2:38" x14ac:dyDescent="0.25">
      <c r="Z499"/>
      <c r="AA499"/>
      <c r="AB499"/>
      <c r="AC499"/>
      <c r="AD499"/>
      <c r="AE499"/>
      <c r="AF499"/>
      <c r="AG499"/>
      <c r="AH499"/>
      <c r="AK499"/>
      <c r="AL499"/>
    </row>
    <row r="500" spans="2:38" x14ac:dyDescent="0.25">
      <c r="Z500"/>
      <c r="AA500"/>
      <c r="AB500"/>
      <c r="AC500"/>
      <c r="AD500"/>
      <c r="AE500"/>
      <c r="AF500"/>
      <c r="AG500"/>
      <c r="AH500"/>
      <c r="AK500"/>
      <c r="AL500"/>
    </row>
    <row r="501" spans="2:38" x14ac:dyDescent="0.25">
      <c r="Z501"/>
      <c r="AA501"/>
      <c r="AB501"/>
      <c r="AC501"/>
      <c r="AD501"/>
      <c r="AE501"/>
      <c r="AF501"/>
      <c r="AG501"/>
      <c r="AH501"/>
      <c r="AK501"/>
      <c r="AL501"/>
    </row>
    <row r="502" spans="2:38" x14ac:dyDescent="0.25">
      <c r="Z502"/>
      <c r="AA502"/>
      <c r="AB502"/>
      <c r="AC502"/>
      <c r="AD502"/>
      <c r="AE502"/>
      <c r="AF502"/>
      <c r="AG502"/>
      <c r="AH502"/>
      <c r="AK502"/>
      <c r="AL502"/>
    </row>
    <row r="503" spans="2:38" x14ac:dyDescent="0.25">
      <c r="Z503"/>
      <c r="AA503"/>
      <c r="AB503"/>
      <c r="AC503"/>
      <c r="AD503"/>
      <c r="AE503"/>
      <c r="AF503"/>
      <c r="AG503"/>
      <c r="AH503"/>
      <c r="AK503"/>
      <c r="AL503"/>
    </row>
    <row r="504" spans="2:38" x14ac:dyDescent="0.25">
      <c r="Z504"/>
      <c r="AA504"/>
      <c r="AB504"/>
      <c r="AC504"/>
      <c r="AD504"/>
      <c r="AE504"/>
      <c r="AF504"/>
      <c r="AG504"/>
      <c r="AH504"/>
      <c r="AK504"/>
      <c r="AL504"/>
    </row>
    <row r="505" spans="2:38" x14ac:dyDescent="0.25">
      <c r="Z505"/>
      <c r="AA505"/>
      <c r="AB505"/>
      <c r="AC505"/>
      <c r="AD505"/>
      <c r="AE505"/>
      <c r="AF505"/>
      <c r="AG505"/>
      <c r="AH505"/>
      <c r="AK505"/>
      <c r="AL505"/>
    </row>
    <row r="506" spans="2:38" x14ac:dyDescent="0.25">
      <c r="Z506"/>
      <c r="AA506"/>
      <c r="AB506"/>
      <c r="AC506"/>
      <c r="AD506"/>
      <c r="AE506"/>
      <c r="AF506"/>
      <c r="AG506"/>
      <c r="AH506"/>
      <c r="AK506"/>
      <c r="AL506"/>
    </row>
    <row r="507" spans="2:38" x14ac:dyDescent="0.25">
      <c r="Z507"/>
      <c r="AA507"/>
      <c r="AB507"/>
      <c r="AC507"/>
      <c r="AD507"/>
      <c r="AE507"/>
      <c r="AF507"/>
      <c r="AG507"/>
      <c r="AH507"/>
      <c r="AK507"/>
      <c r="AL507"/>
    </row>
    <row r="508" spans="2:38" x14ac:dyDescent="0.25">
      <c r="Z508"/>
      <c r="AA508"/>
      <c r="AB508"/>
      <c r="AC508"/>
      <c r="AD508"/>
      <c r="AE508"/>
      <c r="AF508"/>
      <c r="AG508"/>
      <c r="AH508"/>
      <c r="AK508"/>
      <c r="AL508"/>
    </row>
    <row r="509" spans="2:38" x14ac:dyDescent="0.25">
      <c r="B509" s="10"/>
      <c r="C509" s="10"/>
      <c r="D509" s="10"/>
      <c r="Z509"/>
      <c r="AA509"/>
      <c r="AB509"/>
      <c r="AC509"/>
      <c r="AD509"/>
      <c r="AE509"/>
      <c r="AF509"/>
      <c r="AG509"/>
      <c r="AH509"/>
      <c r="AK509"/>
      <c r="AL509"/>
    </row>
    <row r="510" spans="2:38" x14ac:dyDescent="0.25">
      <c r="B510" s="10"/>
      <c r="C510" s="10"/>
      <c r="D510" s="10"/>
      <c r="Z510"/>
      <c r="AA510"/>
      <c r="AB510"/>
      <c r="AC510"/>
      <c r="AD510"/>
      <c r="AE510"/>
      <c r="AF510"/>
      <c r="AG510"/>
      <c r="AH510"/>
      <c r="AK510"/>
      <c r="AL510"/>
    </row>
    <row r="511" spans="2:38" x14ac:dyDescent="0.25">
      <c r="Z511"/>
      <c r="AA511"/>
      <c r="AB511"/>
      <c r="AC511"/>
      <c r="AD511"/>
      <c r="AE511"/>
      <c r="AF511"/>
      <c r="AG511"/>
      <c r="AH511"/>
      <c r="AK511"/>
      <c r="AL511"/>
    </row>
    <row r="512" spans="2:38" x14ac:dyDescent="0.25">
      <c r="Z512"/>
      <c r="AA512"/>
      <c r="AB512"/>
      <c r="AC512"/>
      <c r="AD512"/>
      <c r="AE512"/>
      <c r="AF512"/>
      <c r="AG512"/>
      <c r="AH512"/>
      <c r="AK512"/>
      <c r="AL512"/>
    </row>
    <row r="513" spans="2:38" x14ac:dyDescent="0.25">
      <c r="B513" s="10"/>
      <c r="C513" s="10"/>
      <c r="D513" s="10"/>
      <c r="Z513"/>
      <c r="AA513"/>
      <c r="AB513"/>
      <c r="AC513"/>
      <c r="AD513"/>
      <c r="AE513"/>
      <c r="AF513"/>
      <c r="AG513"/>
      <c r="AH513"/>
      <c r="AK513"/>
      <c r="AL513"/>
    </row>
    <row r="514" spans="2:38" x14ac:dyDescent="0.25">
      <c r="Z514"/>
      <c r="AA514"/>
      <c r="AB514"/>
      <c r="AC514"/>
      <c r="AD514"/>
      <c r="AE514"/>
      <c r="AF514"/>
      <c r="AG514"/>
      <c r="AH514"/>
      <c r="AK514"/>
      <c r="AL514"/>
    </row>
    <row r="515" spans="2:38" x14ac:dyDescent="0.25">
      <c r="Z515"/>
      <c r="AA515"/>
      <c r="AB515"/>
      <c r="AC515"/>
      <c r="AD515"/>
      <c r="AE515"/>
      <c r="AF515"/>
      <c r="AG515"/>
      <c r="AH515"/>
      <c r="AK515"/>
      <c r="AL515"/>
    </row>
    <row r="516" spans="2:38" x14ac:dyDescent="0.25">
      <c r="Z516"/>
      <c r="AA516"/>
      <c r="AB516"/>
      <c r="AC516"/>
      <c r="AD516"/>
      <c r="AE516"/>
      <c r="AF516"/>
      <c r="AG516"/>
      <c r="AH516"/>
      <c r="AK516"/>
      <c r="AL516"/>
    </row>
    <row r="517" spans="2:38" x14ac:dyDescent="0.25">
      <c r="Z517"/>
      <c r="AA517"/>
      <c r="AB517"/>
      <c r="AC517"/>
      <c r="AD517"/>
      <c r="AE517"/>
      <c r="AF517"/>
      <c r="AG517"/>
      <c r="AH517"/>
      <c r="AK517"/>
      <c r="AL517"/>
    </row>
    <row r="518" spans="2:38" x14ac:dyDescent="0.25">
      <c r="Z518"/>
      <c r="AA518"/>
      <c r="AB518"/>
      <c r="AC518"/>
      <c r="AD518"/>
      <c r="AE518"/>
      <c r="AF518"/>
      <c r="AG518"/>
      <c r="AH518"/>
      <c r="AK518"/>
      <c r="AL518"/>
    </row>
    <row r="519" spans="2:38" x14ac:dyDescent="0.25">
      <c r="Z519"/>
      <c r="AA519"/>
      <c r="AB519"/>
      <c r="AC519"/>
      <c r="AD519"/>
      <c r="AE519"/>
      <c r="AF519"/>
      <c r="AG519"/>
      <c r="AH519"/>
      <c r="AK519"/>
      <c r="AL519"/>
    </row>
    <row r="520" spans="2:38" x14ac:dyDescent="0.25">
      <c r="B520" s="10"/>
      <c r="C520" s="10"/>
      <c r="D520" s="10"/>
      <c r="Z520"/>
      <c r="AA520"/>
      <c r="AB520"/>
      <c r="AC520"/>
      <c r="AD520"/>
      <c r="AE520"/>
      <c r="AF520"/>
      <c r="AG520"/>
      <c r="AH520"/>
      <c r="AK520"/>
      <c r="AL520"/>
    </row>
    <row r="521" spans="2:38" x14ac:dyDescent="0.25">
      <c r="B521" s="10"/>
      <c r="C521" s="10"/>
      <c r="D521" s="10"/>
      <c r="Z521"/>
      <c r="AA521"/>
      <c r="AB521"/>
      <c r="AC521"/>
      <c r="AD521"/>
      <c r="AE521"/>
      <c r="AF521"/>
      <c r="AG521"/>
      <c r="AH521"/>
      <c r="AK521"/>
      <c r="AL521"/>
    </row>
    <row r="522" spans="2:38" x14ac:dyDescent="0.25">
      <c r="Z522"/>
      <c r="AA522"/>
      <c r="AB522"/>
      <c r="AC522"/>
      <c r="AD522"/>
      <c r="AE522"/>
      <c r="AF522"/>
      <c r="AG522"/>
      <c r="AH522"/>
      <c r="AK522"/>
      <c r="AL522"/>
    </row>
    <row r="523" spans="2:38" x14ac:dyDescent="0.25">
      <c r="Z523"/>
      <c r="AA523"/>
      <c r="AB523"/>
      <c r="AC523"/>
      <c r="AD523"/>
      <c r="AE523"/>
      <c r="AF523"/>
      <c r="AG523"/>
      <c r="AH523"/>
      <c r="AK523"/>
      <c r="AL523"/>
    </row>
    <row r="524" spans="2:38" x14ac:dyDescent="0.25">
      <c r="Z524"/>
      <c r="AA524"/>
      <c r="AB524"/>
      <c r="AC524"/>
      <c r="AD524"/>
      <c r="AE524"/>
      <c r="AF524"/>
      <c r="AG524"/>
      <c r="AH524"/>
      <c r="AK524"/>
      <c r="AL524"/>
    </row>
    <row r="525" spans="2:38" x14ac:dyDescent="0.25">
      <c r="Z525"/>
      <c r="AA525"/>
      <c r="AB525"/>
      <c r="AC525"/>
      <c r="AD525"/>
      <c r="AE525"/>
      <c r="AF525"/>
      <c r="AG525"/>
      <c r="AH525"/>
      <c r="AK525"/>
      <c r="AL525"/>
    </row>
    <row r="526" spans="2:38" x14ac:dyDescent="0.25">
      <c r="Z526"/>
      <c r="AA526"/>
      <c r="AB526"/>
      <c r="AC526"/>
      <c r="AD526"/>
      <c r="AE526"/>
      <c r="AF526"/>
      <c r="AG526"/>
      <c r="AH526"/>
      <c r="AK526"/>
      <c r="AL526"/>
    </row>
    <row r="527" spans="2:38" x14ac:dyDescent="0.25">
      <c r="Z527"/>
      <c r="AA527"/>
      <c r="AB527"/>
      <c r="AC527"/>
      <c r="AD527"/>
      <c r="AE527"/>
      <c r="AF527"/>
      <c r="AG527"/>
      <c r="AH527"/>
      <c r="AK527"/>
      <c r="AL527"/>
    </row>
    <row r="528" spans="2:38" x14ac:dyDescent="0.25">
      <c r="Z528"/>
      <c r="AA528"/>
      <c r="AB528"/>
      <c r="AC528"/>
      <c r="AD528"/>
      <c r="AE528"/>
      <c r="AF528"/>
      <c r="AG528"/>
      <c r="AH528"/>
      <c r="AK528"/>
      <c r="AL528"/>
    </row>
    <row r="529" spans="26:38" x14ac:dyDescent="0.25">
      <c r="Z529"/>
      <c r="AA529"/>
      <c r="AB529"/>
      <c r="AC529"/>
      <c r="AD529"/>
      <c r="AE529"/>
      <c r="AF529"/>
      <c r="AG529"/>
      <c r="AH529"/>
      <c r="AK529"/>
      <c r="AL529"/>
    </row>
    <row r="530" spans="26:38" x14ac:dyDescent="0.25">
      <c r="Z530"/>
      <c r="AA530"/>
      <c r="AB530"/>
      <c r="AC530"/>
      <c r="AD530"/>
      <c r="AE530"/>
      <c r="AF530"/>
      <c r="AG530"/>
      <c r="AH530"/>
      <c r="AK530"/>
      <c r="AL530"/>
    </row>
    <row r="531" spans="26:38" x14ac:dyDescent="0.25">
      <c r="Z531"/>
      <c r="AA531"/>
      <c r="AB531"/>
      <c r="AC531"/>
      <c r="AD531"/>
      <c r="AE531"/>
      <c r="AF531"/>
      <c r="AG531"/>
      <c r="AH531"/>
      <c r="AK531"/>
      <c r="AL531"/>
    </row>
    <row r="532" spans="26:38" x14ac:dyDescent="0.25">
      <c r="Z532"/>
      <c r="AA532"/>
      <c r="AB532"/>
      <c r="AC532"/>
      <c r="AD532"/>
      <c r="AE532"/>
      <c r="AF532"/>
      <c r="AG532"/>
      <c r="AH532"/>
      <c r="AK532"/>
      <c r="AL532"/>
    </row>
    <row r="533" spans="26:38" x14ac:dyDescent="0.25">
      <c r="Z533"/>
      <c r="AA533"/>
      <c r="AB533"/>
      <c r="AC533"/>
      <c r="AD533"/>
      <c r="AE533"/>
      <c r="AF533"/>
      <c r="AG533"/>
      <c r="AH533"/>
      <c r="AK533"/>
      <c r="AL533"/>
    </row>
    <row r="534" spans="26:38" x14ac:dyDescent="0.25">
      <c r="Z534"/>
      <c r="AA534"/>
      <c r="AB534"/>
      <c r="AC534"/>
      <c r="AD534"/>
      <c r="AE534"/>
      <c r="AF534"/>
      <c r="AG534"/>
      <c r="AH534"/>
      <c r="AK534"/>
      <c r="AL534"/>
    </row>
    <row r="535" spans="26:38" x14ac:dyDescent="0.25">
      <c r="Z535"/>
      <c r="AA535"/>
      <c r="AB535"/>
      <c r="AC535"/>
      <c r="AD535"/>
      <c r="AE535"/>
      <c r="AF535"/>
      <c r="AG535"/>
      <c r="AH535"/>
      <c r="AK535"/>
      <c r="AL535"/>
    </row>
    <row r="536" spans="26:38" x14ac:dyDescent="0.25">
      <c r="Z536"/>
      <c r="AA536"/>
      <c r="AB536"/>
      <c r="AC536"/>
      <c r="AD536"/>
      <c r="AE536"/>
      <c r="AF536"/>
      <c r="AG536"/>
      <c r="AH536"/>
      <c r="AK536"/>
      <c r="AL536"/>
    </row>
    <row r="537" spans="26:38" x14ac:dyDescent="0.25">
      <c r="Z537"/>
      <c r="AA537"/>
      <c r="AB537"/>
      <c r="AC537"/>
      <c r="AD537"/>
      <c r="AE537"/>
      <c r="AF537"/>
      <c r="AG537"/>
      <c r="AH537"/>
      <c r="AK537"/>
      <c r="AL537"/>
    </row>
    <row r="538" spans="26:38" x14ac:dyDescent="0.25">
      <c r="Z538"/>
      <c r="AA538"/>
      <c r="AB538"/>
      <c r="AC538"/>
      <c r="AD538"/>
      <c r="AE538"/>
      <c r="AF538"/>
      <c r="AG538"/>
      <c r="AH538"/>
      <c r="AK538"/>
      <c r="AL538"/>
    </row>
    <row r="539" spans="26:38" x14ac:dyDescent="0.25">
      <c r="Z539"/>
      <c r="AA539"/>
      <c r="AB539"/>
      <c r="AC539"/>
      <c r="AD539"/>
      <c r="AE539"/>
      <c r="AF539"/>
      <c r="AG539"/>
      <c r="AH539"/>
      <c r="AK539"/>
      <c r="AL539"/>
    </row>
    <row r="540" spans="26:38" x14ac:dyDescent="0.25">
      <c r="Z540"/>
      <c r="AA540"/>
      <c r="AB540"/>
      <c r="AC540"/>
      <c r="AD540"/>
      <c r="AE540"/>
      <c r="AF540"/>
      <c r="AG540"/>
      <c r="AH540"/>
      <c r="AK540"/>
      <c r="AL540"/>
    </row>
    <row r="541" spans="26:38" x14ac:dyDescent="0.25">
      <c r="Z541"/>
      <c r="AA541"/>
      <c r="AB541"/>
      <c r="AC541"/>
      <c r="AD541"/>
      <c r="AE541"/>
      <c r="AF541"/>
      <c r="AG541"/>
      <c r="AH541"/>
      <c r="AK541"/>
      <c r="AL541"/>
    </row>
    <row r="542" spans="26:38" x14ac:dyDescent="0.25">
      <c r="Z542"/>
      <c r="AA542"/>
      <c r="AB542"/>
      <c r="AC542"/>
      <c r="AD542"/>
      <c r="AE542"/>
      <c r="AF542"/>
      <c r="AG542"/>
      <c r="AH542"/>
      <c r="AK542"/>
      <c r="AL542"/>
    </row>
    <row r="543" spans="26:38" x14ac:dyDescent="0.25">
      <c r="Z543"/>
      <c r="AA543"/>
      <c r="AB543"/>
      <c r="AC543"/>
      <c r="AD543"/>
      <c r="AE543"/>
      <c r="AF543"/>
      <c r="AG543"/>
      <c r="AH543"/>
      <c r="AK543"/>
      <c r="AL543"/>
    </row>
    <row r="544" spans="26:38" x14ac:dyDescent="0.25">
      <c r="Z544"/>
      <c r="AA544"/>
      <c r="AB544"/>
      <c r="AC544"/>
      <c r="AD544"/>
      <c r="AE544"/>
      <c r="AF544"/>
      <c r="AG544"/>
      <c r="AH544"/>
      <c r="AK544"/>
      <c r="AL544"/>
    </row>
    <row r="545" spans="2:38" x14ac:dyDescent="0.25">
      <c r="Z545"/>
      <c r="AA545"/>
      <c r="AB545"/>
      <c r="AC545"/>
      <c r="AD545"/>
      <c r="AE545"/>
      <c r="AF545"/>
      <c r="AG545"/>
      <c r="AH545"/>
      <c r="AK545"/>
      <c r="AL545"/>
    </row>
    <row r="546" spans="2:38" x14ac:dyDescent="0.25">
      <c r="Z546"/>
      <c r="AA546"/>
      <c r="AB546"/>
      <c r="AC546"/>
      <c r="AD546"/>
      <c r="AE546"/>
      <c r="AF546"/>
      <c r="AG546"/>
      <c r="AH546"/>
      <c r="AK546"/>
      <c r="AL546"/>
    </row>
    <row r="547" spans="2:38" x14ac:dyDescent="0.25">
      <c r="Z547"/>
      <c r="AA547"/>
      <c r="AB547"/>
      <c r="AC547"/>
      <c r="AD547"/>
      <c r="AE547"/>
      <c r="AF547"/>
      <c r="AG547"/>
      <c r="AH547"/>
      <c r="AK547"/>
      <c r="AL547"/>
    </row>
    <row r="548" spans="2:38" x14ac:dyDescent="0.25">
      <c r="Z548"/>
      <c r="AA548"/>
      <c r="AB548"/>
      <c r="AC548"/>
      <c r="AD548"/>
      <c r="AE548"/>
      <c r="AF548"/>
      <c r="AG548"/>
      <c r="AH548"/>
      <c r="AK548"/>
      <c r="AL548"/>
    </row>
    <row r="549" spans="2:38" x14ac:dyDescent="0.25">
      <c r="Z549"/>
      <c r="AA549"/>
      <c r="AB549"/>
      <c r="AC549"/>
      <c r="AD549"/>
      <c r="AE549"/>
      <c r="AF549"/>
      <c r="AG549"/>
      <c r="AH549"/>
      <c r="AK549"/>
      <c r="AL549"/>
    </row>
    <row r="550" spans="2:38" x14ac:dyDescent="0.25">
      <c r="Z550"/>
      <c r="AA550"/>
      <c r="AB550"/>
      <c r="AC550"/>
      <c r="AD550"/>
      <c r="AE550"/>
      <c r="AF550"/>
      <c r="AG550"/>
      <c r="AH550"/>
      <c r="AK550"/>
      <c r="AL550"/>
    </row>
    <row r="551" spans="2:38" x14ac:dyDescent="0.25">
      <c r="B551" s="10"/>
      <c r="C551" s="10"/>
      <c r="D551" s="10"/>
      <c r="Z551"/>
      <c r="AA551"/>
      <c r="AB551"/>
      <c r="AC551"/>
      <c r="AD551"/>
      <c r="AE551"/>
      <c r="AF551"/>
      <c r="AG551"/>
      <c r="AH551"/>
      <c r="AK551"/>
      <c r="AL551"/>
    </row>
    <row r="552" spans="2:38" x14ac:dyDescent="0.25">
      <c r="Z552"/>
      <c r="AA552"/>
      <c r="AB552"/>
      <c r="AC552"/>
      <c r="AD552"/>
      <c r="AE552"/>
      <c r="AF552"/>
      <c r="AG552"/>
      <c r="AH552"/>
      <c r="AK552"/>
      <c r="AL552"/>
    </row>
    <row r="553" spans="2:38" x14ac:dyDescent="0.25">
      <c r="Z553"/>
      <c r="AA553"/>
      <c r="AB553"/>
      <c r="AC553"/>
      <c r="AD553"/>
      <c r="AE553"/>
      <c r="AF553"/>
      <c r="AG553"/>
      <c r="AH553"/>
      <c r="AK553"/>
      <c r="AL553"/>
    </row>
    <row r="554" spans="2:38" x14ac:dyDescent="0.25">
      <c r="Z554"/>
      <c r="AA554"/>
      <c r="AB554"/>
      <c r="AC554"/>
      <c r="AD554"/>
      <c r="AE554"/>
      <c r="AF554"/>
      <c r="AG554"/>
      <c r="AH554"/>
      <c r="AK554"/>
      <c r="AL554"/>
    </row>
    <row r="555" spans="2:38" x14ac:dyDescent="0.25">
      <c r="Z555"/>
      <c r="AA555"/>
      <c r="AB555"/>
      <c r="AC555"/>
      <c r="AD555"/>
      <c r="AE555"/>
      <c r="AF555"/>
      <c r="AG555"/>
      <c r="AH555"/>
      <c r="AK555"/>
      <c r="AL555"/>
    </row>
    <row r="556" spans="2:38" x14ac:dyDescent="0.25">
      <c r="Z556"/>
      <c r="AA556"/>
      <c r="AB556"/>
      <c r="AC556"/>
      <c r="AD556"/>
      <c r="AE556"/>
      <c r="AF556"/>
      <c r="AG556"/>
      <c r="AH556"/>
      <c r="AK556"/>
      <c r="AL556"/>
    </row>
    <row r="557" spans="2:38" x14ac:dyDescent="0.25">
      <c r="Z557"/>
      <c r="AA557"/>
      <c r="AB557"/>
      <c r="AC557"/>
      <c r="AD557"/>
      <c r="AE557"/>
      <c r="AF557"/>
      <c r="AG557"/>
      <c r="AH557"/>
      <c r="AK557"/>
      <c r="AL557"/>
    </row>
    <row r="558" spans="2:38" x14ac:dyDescent="0.25">
      <c r="Z558"/>
      <c r="AA558"/>
      <c r="AB558"/>
      <c r="AC558"/>
      <c r="AD558"/>
      <c r="AE558"/>
      <c r="AF558"/>
      <c r="AG558"/>
      <c r="AH558"/>
      <c r="AK558"/>
      <c r="AL558"/>
    </row>
    <row r="559" spans="2:38" x14ac:dyDescent="0.25">
      <c r="Z559"/>
      <c r="AA559"/>
      <c r="AB559"/>
      <c r="AC559"/>
      <c r="AD559"/>
      <c r="AE559"/>
      <c r="AF559"/>
      <c r="AG559"/>
      <c r="AH559"/>
      <c r="AK559"/>
      <c r="AL559"/>
    </row>
    <row r="560" spans="2:38" x14ac:dyDescent="0.25">
      <c r="B560" s="10"/>
      <c r="C560" s="10"/>
      <c r="D560" s="10"/>
      <c r="Z560"/>
      <c r="AA560"/>
      <c r="AB560"/>
      <c r="AC560"/>
      <c r="AD560"/>
      <c r="AE560"/>
      <c r="AF560"/>
      <c r="AG560"/>
      <c r="AH560"/>
      <c r="AK560"/>
      <c r="AL560"/>
    </row>
    <row r="561" spans="2:38" x14ac:dyDescent="0.25">
      <c r="Z561"/>
      <c r="AA561"/>
      <c r="AB561"/>
      <c r="AC561"/>
      <c r="AD561"/>
      <c r="AE561"/>
      <c r="AF561"/>
      <c r="AG561"/>
      <c r="AH561"/>
      <c r="AK561"/>
      <c r="AL561"/>
    </row>
    <row r="562" spans="2:38" x14ac:dyDescent="0.25">
      <c r="Z562"/>
      <c r="AA562"/>
      <c r="AB562"/>
      <c r="AC562"/>
      <c r="AD562"/>
      <c r="AE562"/>
      <c r="AF562"/>
      <c r="AG562"/>
      <c r="AH562"/>
      <c r="AK562"/>
      <c r="AL562"/>
    </row>
    <row r="563" spans="2:38" x14ac:dyDescent="0.25">
      <c r="Z563"/>
      <c r="AA563"/>
      <c r="AB563"/>
      <c r="AC563"/>
      <c r="AD563"/>
      <c r="AE563"/>
      <c r="AF563"/>
      <c r="AG563"/>
      <c r="AH563"/>
      <c r="AK563"/>
      <c r="AL563"/>
    </row>
    <row r="564" spans="2:38" x14ac:dyDescent="0.25">
      <c r="B564" s="10"/>
      <c r="C564" s="10"/>
      <c r="D564" s="10"/>
      <c r="Z564"/>
      <c r="AA564"/>
      <c r="AB564"/>
      <c r="AC564"/>
      <c r="AD564"/>
      <c r="AE564"/>
      <c r="AF564"/>
      <c r="AG564"/>
      <c r="AH564"/>
      <c r="AK564"/>
      <c r="AL564"/>
    </row>
    <row r="565" spans="2:38" x14ac:dyDescent="0.25">
      <c r="Z565"/>
      <c r="AA565"/>
      <c r="AB565"/>
      <c r="AC565"/>
      <c r="AD565"/>
      <c r="AE565"/>
      <c r="AF565"/>
      <c r="AG565"/>
      <c r="AH565"/>
      <c r="AK565"/>
      <c r="AL565"/>
    </row>
    <row r="566" spans="2:38" x14ac:dyDescent="0.25">
      <c r="Z566"/>
      <c r="AA566"/>
      <c r="AB566"/>
      <c r="AC566"/>
      <c r="AD566"/>
      <c r="AE566"/>
      <c r="AF566"/>
      <c r="AG566"/>
      <c r="AH566"/>
      <c r="AK566"/>
      <c r="AL566"/>
    </row>
    <row r="567" spans="2:38" x14ac:dyDescent="0.25">
      <c r="Z567"/>
      <c r="AA567"/>
      <c r="AB567"/>
      <c r="AC567"/>
      <c r="AD567"/>
      <c r="AE567"/>
      <c r="AF567"/>
      <c r="AG567"/>
      <c r="AH567"/>
      <c r="AK567"/>
      <c r="AL567"/>
    </row>
    <row r="568" spans="2:38" x14ac:dyDescent="0.25">
      <c r="Z568"/>
      <c r="AA568"/>
      <c r="AB568"/>
      <c r="AC568"/>
      <c r="AD568"/>
      <c r="AE568"/>
      <c r="AF568"/>
      <c r="AG568"/>
      <c r="AH568"/>
      <c r="AK568"/>
      <c r="AL568"/>
    </row>
    <row r="569" spans="2:38" x14ac:dyDescent="0.25">
      <c r="Z569"/>
      <c r="AA569"/>
      <c r="AB569"/>
      <c r="AC569"/>
      <c r="AD569"/>
      <c r="AE569"/>
      <c r="AF569"/>
      <c r="AG569"/>
      <c r="AH569"/>
      <c r="AK569"/>
      <c r="AL569"/>
    </row>
    <row r="570" spans="2:38" x14ac:dyDescent="0.25">
      <c r="Z570"/>
      <c r="AA570"/>
      <c r="AB570"/>
      <c r="AC570"/>
      <c r="AD570"/>
      <c r="AE570"/>
      <c r="AF570"/>
      <c r="AG570"/>
      <c r="AH570"/>
      <c r="AK570"/>
      <c r="AL570"/>
    </row>
    <row r="571" spans="2:38" x14ac:dyDescent="0.25">
      <c r="Z571"/>
      <c r="AA571"/>
      <c r="AB571"/>
      <c r="AC571"/>
      <c r="AD571"/>
      <c r="AE571"/>
      <c r="AF571"/>
      <c r="AG571"/>
      <c r="AH571"/>
      <c r="AK571"/>
      <c r="AL571"/>
    </row>
    <row r="572" spans="2:38" x14ac:dyDescent="0.25">
      <c r="B572" s="10"/>
      <c r="C572" s="10"/>
      <c r="D572" s="10"/>
      <c r="Z572"/>
      <c r="AA572"/>
      <c r="AB572"/>
      <c r="AC572"/>
      <c r="AD572"/>
      <c r="AE572"/>
      <c r="AF572"/>
      <c r="AG572"/>
      <c r="AH572"/>
      <c r="AK572"/>
      <c r="AL572"/>
    </row>
    <row r="573" spans="2:38" x14ac:dyDescent="0.25">
      <c r="B573" s="10"/>
      <c r="C573" s="10"/>
      <c r="D573" s="10"/>
      <c r="Z573"/>
      <c r="AA573"/>
      <c r="AB573"/>
      <c r="AC573"/>
      <c r="AD573"/>
      <c r="AE573"/>
      <c r="AF573"/>
      <c r="AG573"/>
      <c r="AH573"/>
      <c r="AK573"/>
      <c r="AL573"/>
    </row>
    <row r="574" spans="2:38" x14ac:dyDescent="0.25">
      <c r="Z574"/>
      <c r="AA574"/>
      <c r="AB574"/>
      <c r="AC574"/>
      <c r="AD574"/>
      <c r="AE574"/>
      <c r="AF574"/>
      <c r="AG574"/>
      <c r="AH574"/>
      <c r="AK574"/>
      <c r="AL574"/>
    </row>
    <row r="575" spans="2:38" x14ac:dyDescent="0.25">
      <c r="Z575"/>
      <c r="AA575"/>
      <c r="AB575"/>
      <c r="AC575"/>
      <c r="AD575"/>
      <c r="AE575"/>
      <c r="AF575"/>
      <c r="AG575"/>
      <c r="AH575"/>
      <c r="AK575"/>
      <c r="AL575"/>
    </row>
    <row r="576" spans="2:38" x14ac:dyDescent="0.25">
      <c r="Z576"/>
      <c r="AA576"/>
      <c r="AB576"/>
      <c r="AC576"/>
      <c r="AD576"/>
      <c r="AE576"/>
      <c r="AF576"/>
      <c r="AG576"/>
      <c r="AH576"/>
      <c r="AK576"/>
      <c r="AL576"/>
    </row>
    <row r="577" spans="2:38" x14ac:dyDescent="0.25">
      <c r="Z577"/>
      <c r="AA577"/>
      <c r="AB577"/>
      <c r="AC577"/>
      <c r="AD577"/>
      <c r="AE577"/>
      <c r="AF577"/>
      <c r="AG577"/>
      <c r="AH577"/>
      <c r="AK577"/>
      <c r="AL577"/>
    </row>
    <row r="578" spans="2:38" x14ac:dyDescent="0.25">
      <c r="Z578"/>
      <c r="AA578"/>
      <c r="AB578"/>
      <c r="AC578"/>
      <c r="AD578"/>
      <c r="AE578"/>
      <c r="AF578"/>
      <c r="AG578"/>
      <c r="AH578"/>
      <c r="AK578"/>
      <c r="AL578"/>
    </row>
    <row r="579" spans="2:38" x14ac:dyDescent="0.25">
      <c r="Z579"/>
      <c r="AA579"/>
      <c r="AB579"/>
      <c r="AC579"/>
      <c r="AD579"/>
      <c r="AE579"/>
      <c r="AF579"/>
      <c r="AG579"/>
      <c r="AH579"/>
      <c r="AK579"/>
      <c r="AL579"/>
    </row>
    <row r="580" spans="2:38" x14ac:dyDescent="0.25">
      <c r="Z580"/>
      <c r="AA580"/>
      <c r="AB580"/>
      <c r="AC580"/>
      <c r="AD580"/>
      <c r="AE580"/>
      <c r="AF580"/>
      <c r="AG580"/>
      <c r="AH580"/>
      <c r="AK580"/>
      <c r="AL580"/>
    </row>
    <row r="581" spans="2:38" x14ac:dyDescent="0.25">
      <c r="Z581"/>
      <c r="AA581"/>
      <c r="AB581"/>
      <c r="AC581"/>
      <c r="AD581"/>
      <c r="AE581"/>
      <c r="AF581"/>
      <c r="AG581"/>
      <c r="AH581"/>
      <c r="AK581"/>
      <c r="AL581"/>
    </row>
    <row r="582" spans="2:38" x14ac:dyDescent="0.25">
      <c r="B582" s="10"/>
      <c r="C582" s="10"/>
      <c r="D582" s="10"/>
      <c r="Z582"/>
      <c r="AA582"/>
      <c r="AB582"/>
      <c r="AC582"/>
      <c r="AD582"/>
      <c r="AE582"/>
      <c r="AF582"/>
      <c r="AG582"/>
      <c r="AH582"/>
      <c r="AK582"/>
      <c r="AL582"/>
    </row>
    <row r="583" spans="2:38" x14ac:dyDescent="0.25">
      <c r="Z583"/>
      <c r="AA583"/>
      <c r="AB583"/>
      <c r="AC583"/>
      <c r="AD583"/>
      <c r="AE583"/>
      <c r="AF583"/>
      <c r="AG583"/>
      <c r="AH583"/>
      <c r="AK583"/>
      <c r="AL583"/>
    </row>
    <row r="584" spans="2:38" x14ac:dyDescent="0.25">
      <c r="Z584"/>
      <c r="AA584"/>
      <c r="AB584"/>
      <c r="AC584"/>
      <c r="AD584"/>
      <c r="AE584"/>
      <c r="AF584"/>
      <c r="AG584"/>
      <c r="AH584"/>
      <c r="AK584"/>
      <c r="AL584"/>
    </row>
    <row r="585" spans="2:38" x14ac:dyDescent="0.25">
      <c r="Z585"/>
      <c r="AA585"/>
      <c r="AB585"/>
      <c r="AC585"/>
      <c r="AD585"/>
      <c r="AE585"/>
      <c r="AF585"/>
      <c r="AG585"/>
      <c r="AH585"/>
      <c r="AK585"/>
      <c r="AL585"/>
    </row>
    <row r="586" spans="2:38" x14ac:dyDescent="0.25">
      <c r="Z586"/>
      <c r="AA586"/>
      <c r="AB586"/>
      <c r="AC586"/>
      <c r="AD586"/>
      <c r="AE586"/>
      <c r="AF586"/>
      <c r="AG586"/>
      <c r="AH586"/>
      <c r="AK586"/>
      <c r="AL586"/>
    </row>
    <row r="587" spans="2:38" x14ac:dyDescent="0.25">
      <c r="E587" s="10"/>
      <c r="Z587"/>
      <c r="AA587"/>
      <c r="AB587"/>
      <c r="AC587"/>
      <c r="AD587"/>
      <c r="AE587"/>
      <c r="AF587"/>
      <c r="AG587"/>
      <c r="AH587"/>
      <c r="AK587"/>
      <c r="AL587"/>
    </row>
    <row r="588" spans="2:38" x14ac:dyDescent="0.25">
      <c r="Z588"/>
      <c r="AA588"/>
      <c r="AB588"/>
      <c r="AC588"/>
      <c r="AD588"/>
      <c r="AE588"/>
      <c r="AF588"/>
      <c r="AG588"/>
      <c r="AH588"/>
      <c r="AK588"/>
      <c r="AL588"/>
    </row>
    <row r="589" spans="2:38" x14ac:dyDescent="0.25">
      <c r="Z589"/>
      <c r="AA589"/>
      <c r="AB589"/>
      <c r="AC589"/>
      <c r="AD589"/>
      <c r="AE589"/>
      <c r="AF589"/>
      <c r="AG589"/>
      <c r="AH589"/>
      <c r="AK589"/>
      <c r="AL589"/>
    </row>
    <row r="590" spans="2:38" x14ac:dyDescent="0.25">
      <c r="Z590"/>
      <c r="AA590"/>
      <c r="AB590"/>
      <c r="AC590"/>
      <c r="AD590"/>
      <c r="AE590"/>
      <c r="AF590"/>
      <c r="AG590"/>
      <c r="AH590"/>
      <c r="AK590"/>
      <c r="AL590"/>
    </row>
    <row r="591" spans="2:38" x14ac:dyDescent="0.25">
      <c r="B591" s="10"/>
      <c r="C591" s="10"/>
      <c r="D591" s="10"/>
      <c r="Z591"/>
      <c r="AA591"/>
      <c r="AB591"/>
      <c r="AC591"/>
      <c r="AD591"/>
      <c r="AE591"/>
      <c r="AF591"/>
      <c r="AG591"/>
      <c r="AH591"/>
      <c r="AK591"/>
      <c r="AL591"/>
    </row>
    <row r="592" spans="2:38" x14ac:dyDescent="0.25">
      <c r="Z592"/>
      <c r="AA592"/>
      <c r="AB592"/>
      <c r="AC592"/>
      <c r="AD592"/>
      <c r="AE592"/>
      <c r="AF592"/>
      <c r="AG592"/>
      <c r="AH592"/>
      <c r="AK592"/>
      <c r="AL592"/>
    </row>
    <row r="593" spans="2:38" x14ac:dyDescent="0.25">
      <c r="Z593"/>
      <c r="AA593"/>
      <c r="AB593"/>
      <c r="AC593"/>
      <c r="AD593"/>
      <c r="AE593"/>
      <c r="AF593"/>
      <c r="AG593"/>
      <c r="AH593"/>
      <c r="AK593"/>
      <c r="AL593"/>
    </row>
    <row r="594" spans="2:38" x14ac:dyDescent="0.25">
      <c r="Z594"/>
      <c r="AA594"/>
      <c r="AB594"/>
      <c r="AC594"/>
      <c r="AD594"/>
      <c r="AE594"/>
      <c r="AF594"/>
      <c r="AG594"/>
      <c r="AH594"/>
      <c r="AK594"/>
      <c r="AL594"/>
    </row>
    <row r="595" spans="2:38" x14ac:dyDescent="0.25">
      <c r="Z595"/>
      <c r="AA595"/>
      <c r="AB595"/>
      <c r="AC595"/>
      <c r="AD595"/>
      <c r="AE595"/>
      <c r="AF595"/>
      <c r="AG595"/>
      <c r="AH595"/>
      <c r="AK595"/>
      <c r="AL595"/>
    </row>
    <row r="596" spans="2:38" x14ac:dyDescent="0.25">
      <c r="B596" s="10"/>
      <c r="C596" s="10"/>
      <c r="D596" s="10"/>
      <c r="Z596"/>
      <c r="AA596"/>
      <c r="AB596"/>
      <c r="AC596"/>
      <c r="AD596"/>
      <c r="AE596"/>
      <c r="AF596"/>
      <c r="AG596"/>
      <c r="AH596"/>
      <c r="AK596"/>
      <c r="AL596"/>
    </row>
    <row r="597" spans="2:38" x14ac:dyDescent="0.25">
      <c r="Z597"/>
      <c r="AA597"/>
      <c r="AB597"/>
      <c r="AC597"/>
      <c r="AD597"/>
      <c r="AE597"/>
      <c r="AF597"/>
      <c r="AG597"/>
      <c r="AH597"/>
      <c r="AK597"/>
      <c r="AL597"/>
    </row>
    <row r="598" spans="2:38" x14ac:dyDescent="0.25">
      <c r="Z598"/>
      <c r="AA598"/>
      <c r="AB598"/>
      <c r="AC598"/>
      <c r="AD598"/>
      <c r="AE598"/>
      <c r="AF598"/>
      <c r="AG598"/>
      <c r="AH598"/>
      <c r="AK598"/>
      <c r="AL598"/>
    </row>
    <row r="599" spans="2:38" x14ac:dyDescent="0.25">
      <c r="Z599"/>
      <c r="AA599"/>
      <c r="AB599"/>
      <c r="AC599"/>
      <c r="AD599"/>
      <c r="AE599"/>
      <c r="AF599"/>
      <c r="AG599"/>
      <c r="AH599"/>
      <c r="AK599"/>
      <c r="AL599"/>
    </row>
    <row r="600" spans="2:38" x14ac:dyDescent="0.25">
      <c r="B600" s="10"/>
      <c r="C600" s="10"/>
      <c r="D600" s="10"/>
      <c r="Z600"/>
      <c r="AA600"/>
      <c r="AB600"/>
      <c r="AC600"/>
      <c r="AD600"/>
      <c r="AE600"/>
      <c r="AF600"/>
      <c r="AG600"/>
      <c r="AH600"/>
      <c r="AK600"/>
      <c r="AL600"/>
    </row>
    <row r="601" spans="2:38" x14ac:dyDescent="0.25">
      <c r="B601" s="10"/>
      <c r="C601" s="10"/>
      <c r="D601" s="10"/>
      <c r="Z601"/>
      <c r="AA601"/>
      <c r="AB601"/>
      <c r="AC601"/>
      <c r="AD601"/>
      <c r="AE601"/>
      <c r="AF601"/>
      <c r="AG601"/>
      <c r="AH601"/>
      <c r="AK601"/>
      <c r="AL601"/>
    </row>
    <row r="602" spans="2:38" x14ac:dyDescent="0.25">
      <c r="Z602"/>
      <c r="AA602"/>
      <c r="AB602"/>
      <c r="AC602"/>
      <c r="AD602"/>
      <c r="AE602"/>
      <c r="AF602"/>
      <c r="AG602"/>
      <c r="AH602"/>
      <c r="AK602"/>
      <c r="AL602"/>
    </row>
    <row r="603" spans="2:38" x14ac:dyDescent="0.25">
      <c r="B603" s="10"/>
      <c r="C603" s="10"/>
      <c r="D603" s="10"/>
      <c r="Z603"/>
      <c r="AA603"/>
      <c r="AB603"/>
      <c r="AC603"/>
      <c r="AD603"/>
      <c r="AE603"/>
      <c r="AF603"/>
      <c r="AG603"/>
      <c r="AH603"/>
      <c r="AK603"/>
      <c r="AL603"/>
    </row>
    <row r="604" spans="2:38" x14ac:dyDescent="0.25">
      <c r="Z604"/>
      <c r="AA604"/>
      <c r="AB604"/>
      <c r="AC604"/>
      <c r="AD604"/>
      <c r="AE604"/>
      <c r="AF604"/>
      <c r="AG604"/>
      <c r="AH604"/>
      <c r="AK604"/>
      <c r="AL604"/>
    </row>
    <row r="605" spans="2:38" x14ac:dyDescent="0.25">
      <c r="Z605"/>
      <c r="AA605"/>
      <c r="AB605"/>
      <c r="AC605"/>
      <c r="AD605"/>
      <c r="AE605"/>
      <c r="AF605"/>
      <c r="AG605"/>
      <c r="AH605"/>
      <c r="AK605"/>
      <c r="AL605"/>
    </row>
    <row r="606" spans="2:38" x14ac:dyDescent="0.25">
      <c r="Z606"/>
      <c r="AA606"/>
      <c r="AB606"/>
      <c r="AC606"/>
      <c r="AD606"/>
      <c r="AE606"/>
      <c r="AF606"/>
      <c r="AG606"/>
      <c r="AH606"/>
      <c r="AK606"/>
      <c r="AL606"/>
    </row>
    <row r="607" spans="2:38" x14ac:dyDescent="0.25">
      <c r="Z607"/>
      <c r="AA607"/>
      <c r="AB607"/>
      <c r="AC607"/>
      <c r="AD607"/>
      <c r="AE607"/>
      <c r="AF607"/>
      <c r="AG607"/>
      <c r="AH607"/>
      <c r="AK607"/>
      <c r="AL607"/>
    </row>
    <row r="608" spans="2:38" x14ac:dyDescent="0.25">
      <c r="Z608"/>
      <c r="AA608"/>
      <c r="AB608"/>
      <c r="AC608"/>
      <c r="AD608"/>
      <c r="AE608"/>
      <c r="AF608"/>
      <c r="AG608"/>
      <c r="AH608"/>
      <c r="AK608"/>
      <c r="AL608"/>
    </row>
    <row r="609" spans="26:38" x14ac:dyDescent="0.25">
      <c r="Z609"/>
      <c r="AA609"/>
      <c r="AB609"/>
      <c r="AC609"/>
      <c r="AD609"/>
      <c r="AE609"/>
      <c r="AF609"/>
      <c r="AG609"/>
      <c r="AH609"/>
      <c r="AK609"/>
      <c r="AL609"/>
    </row>
    <row r="610" spans="26:38" x14ac:dyDescent="0.25">
      <c r="Z610"/>
      <c r="AA610"/>
      <c r="AB610"/>
      <c r="AC610"/>
      <c r="AD610"/>
      <c r="AE610"/>
      <c r="AF610"/>
      <c r="AG610"/>
      <c r="AH610"/>
      <c r="AK610"/>
      <c r="AL610"/>
    </row>
    <row r="611" spans="26:38" x14ac:dyDescent="0.25">
      <c r="Z611"/>
      <c r="AA611"/>
      <c r="AB611"/>
      <c r="AC611"/>
      <c r="AD611"/>
      <c r="AE611"/>
      <c r="AF611"/>
      <c r="AG611"/>
      <c r="AH611"/>
      <c r="AK611"/>
      <c r="AL611"/>
    </row>
    <row r="612" spans="26:38" x14ac:dyDescent="0.25">
      <c r="Z612"/>
      <c r="AA612"/>
      <c r="AB612"/>
      <c r="AC612"/>
      <c r="AD612"/>
      <c r="AE612"/>
      <c r="AF612"/>
      <c r="AG612"/>
      <c r="AH612"/>
      <c r="AK612"/>
      <c r="AL612"/>
    </row>
    <row r="613" spans="26:38" x14ac:dyDescent="0.25">
      <c r="Z613"/>
      <c r="AA613"/>
      <c r="AB613"/>
      <c r="AC613"/>
      <c r="AD613"/>
      <c r="AE613"/>
      <c r="AF613"/>
      <c r="AG613"/>
      <c r="AH613"/>
      <c r="AK613"/>
      <c r="AL613"/>
    </row>
    <row r="614" spans="26:38" x14ac:dyDescent="0.25">
      <c r="Z614"/>
      <c r="AA614"/>
      <c r="AB614"/>
      <c r="AC614"/>
      <c r="AD614"/>
      <c r="AE614"/>
      <c r="AF614"/>
      <c r="AG614"/>
      <c r="AH614"/>
      <c r="AK614"/>
      <c r="AL614"/>
    </row>
    <row r="615" spans="26:38" x14ac:dyDescent="0.25">
      <c r="Z615"/>
      <c r="AA615"/>
      <c r="AB615"/>
      <c r="AC615"/>
      <c r="AD615"/>
      <c r="AE615"/>
      <c r="AF615"/>
      <c r="AG615"/>
      <c r="AH615"/>
      <c r="AK615"/>
      <c r="AL615"/>
    </row>
    <row r="616" spans="26:38" x14ac:dyDescent="0.25">
      <c r="Z616"/>
      <c r="AA616"/>
      <c r="AB616"/>
      <c r="AC616"/>
      <c r="AD616"/>
      <c r="AE616"/>
      <c r="AF616"/>
      <c r="AG616"/>
      <c r="AH616"/>
      <c r="AK616"/>
      <c r="AL616"/>
    </row>
    <row r="617" spans="26:38" x14ac:dyDescent="0.25">
      <c r="Z617"/>
      <c r="AA617"/>
      <c r="AB617"/>
      <c r="AC617"/>
      <c r="AD617"/>
      <c r="AE617"/>
      <c r="AF617"/>
      <c r="AG617"/>
      <c r="AH617"/>
      <c r="AK617"/>
      <c r="AL617"/>
    </row>
    <row r="618" spans="26:38" x14ac:dyDescent="0.25">
      <c r="Z618"/>
      <c r="AA618"/>
      <c r="AB618"/>
      <c r="AC618"/>
      <c r="AD618"/>
      <c r="AE618"/>
      <c r="AF618"/>
      <c r="AG618"/>
      <c r="AH618"/>
      <c r="AK618"/>
      <c r="AL618"/>
    </row>
    <row r="619" spans="26:38" x14ac:dyDescent="0.25">
      <c r="Z619"/>
      <c r="AA619"/>
      <c r="AB619"/>
      <c r="AC619"/>
      <c r="AD619"/>
      <c r="AE619"/>
      <c r="AF619"/>
      <c r="AG619"/>
      <c r="AH619"/>
      <c r="AK619"/>
      <c r="AL619"/>
    </row>
    <row r="620" spans="26:38" x14ac:dyDescent="0.25">
      <c r="Z620"/>
      <c r="AA620"/>
      <c r="AB620"/>
      <c r="AC620"/>
      <c r="AD620"/>
      <c r="AE620"/>
      <c r="AF620"/>
      <c r="AG620"/>
      <c r="AH620"/>
      <c r="AK620"/>
      <c r="AL620"/>
    </row>
    <row r="621" spans="26:38" x14ac:dyDescent="0.25">
      <c r="Z621"/>
      <c r="AA621"/>
      <c r="AB621"/>
      <c r="AC621"/>
      <c r="AD621"/>
      <c r="AE621"/>
      <c r="AF621"/>
      <c r="AG621"/>
      <c r="AH621"/>
      <c r="AK621"/>
      <c r="AL621"/>
    </row>
    <row r="622" spans="26:38" x14ac:dyDescent="0.25">
      <c r="Z622"/>
      <c r="AA622"/>
      <c r="AB622"/>
      <c r="AC622"/>
      <c r="AD622"/>
      <c r="AE622"/>
      <c r="AF622"/>
      <c r="AG622"/>
      <c r="AH622"/>
      <c r="AK622"/>
      <c r="AL622"/>
    </row>
    <row r="623" spans="26:38" x14ac:dyDescent="0.25">
      <c r="Z623"/>
      <c r="AA623"/>
      <c r="AB623"/>
      <c r="AC623"/>
      <c r="AD623"/>
      <c r="AE623"/>
      <c r="AF623"/>
      <c r="AG623"/>
      <c r="AH623"/>
      <c r="AK623"/>
      <c r="AL623"/>
    </row>
    <row r="624" spans="26:38" x14ac:dyDescent="0.25">
      <c r="Z624"/>
      <c r="AA624"/>
      <c r="AB624"/>
      <c r="AC624"/>
      <c r="AD624"/>
      <c r="AE624"/>
      <c r="AF624"/>
      <c r="AG624"/>
      <c r="AH624"/>
      <c r="AK624"/>
      <c r="AL624"/>
    </row>
    <row r="625" spans="2:38" x14ac:dyDescent="0.25">
      <c r="Z625"/>
      <c r="AA625"/>
      <c r="AB625"/>
      <c r="AC625"/>
      <c r="AD625"/>
      <c r="AE625"/>
      <c r="AF625"/>
      <c r="AG625"/>
      <c r="AH625"/>
      <c r="AK625"/>
      <c r="AL625"/>
    </row>
    <row r="626" spans="2:38" x14ac:dyDescent="0.25">
      <c r="Z626"/>
      <c r="AA626"/>
      <c r="AB626"/>
      <c r="AC626"/>
      <c r="AD626"/>
      <c r="AE626"/>
      <c r="AF626"/>
      <c r="AG626"/>
      <c r="AH626"/>
      <c r="AK626"/>
      <c r="AL626"/>
    </row>
    <row r="627" spans="2:38" x14ac:dyDescent="0.25">
      <c r="B627" s="10"/>
      <c r="C627" s="10"/>
      <c r="D627" s="10"/>
      <c r="Z627"/>
      <c r="AA627"/>
      <c r="AB627"/>
      <c r="AC627"/>
      <c r="AD627"/>
      <c r="AE627"/>
      <c r="AF627"/>
      <c r="AG627"/>
      <c r="AH627"/>
      <c r="AK627"/>
      <c r="AL627"/>
    </row>
    <row r="628" spans="2:38" x14ac:dyDescent="0.25">
      <c r="Z628"/>
      <c r="AA628"/>
      <c r="AB628"/>
      <c r="AC628"/>
      <c r="AD628"/>
      <c r="AE628"/>
      <c r="AF628"/>
      <c r="AG628"/>
      <c r="AH628"/>
      <c r="AK628"/>
      <c r="AL628"/>
    </row>
    <row r="629" spans="2:38" x14ac:dyDescent="0.25">
      <c r="Z629"/>
      <c r="AA629"/>
      <c r="AB629"/>
      <c r="AC629"/>
      <c r="AD629"/>
      <c r="AE629"/>
      <c r="AF629"/>
      <c r="AG629"/>
      <c r="AH629"/>
      <c r="AK629"/>
      <c r="AL629"/>
    </row>
    <row r="630" spans="2:38" x14ac:dyDescent="0.25">
      <c r="Z630"/>
      <c r="AA630"/>
      <c r="AB630"/>
      <c r="AC630"/>
      <c r="AD630"/>
      <c r="AE630"/>
      <c r="AF630"/>
      <c r="AG630"/>
      <c r="AH630"/>
      <c r="AK630"/>
      <c r="AL630"/>
    </row>
    <row r="631" spans="2:38" x14ac:dyDescent="0.25">
      <c r="Z631"/>
      <c r="AA631"/>
      <c r="AB631"/>
      <c r="AC631"/>
      <c r="AD631"/>
      <c r="AE631"/>
      <c r="AF631"/>
      <c r="AG631"/>
      <c r="AH631"/>
      <c r="AK631"/>
      <c r="AL631"/>
    </row>
    <row r="632" spans="2:38" x14ac:dyDescent="0.25">
      <c r="Z632"/>
      <c r="AA632"/>
      <c r="AB632"/>
      <c r="AC632"/>
      <c r="AD632"/>
      <c r="AE632"/>
      <c r="AF632"/>
      <c r="AG632"/>
      <c r="AH632"/>
      <c r="AK632"/>
      <c r="AL632"/>
    </row>
    <row r="633" spans="2:38" x14ac:dyDescent="0.25">
      <c r="Z633"/>
      <c r="AA633"/>
      <c r="AB633"/>
      <c r="AC633"/>
      <c r="AD633"/>
      <c r="AE633"/>
      <c r="AF633"/>
      <c r="AG633"/>
      <c r="AH633"/>
      <c r="AK633"/>
      <c r="AL633"/>
    </row>
    <row r="634" spans="2:38" x14ac:dyDescent="0.25">
      <c r="Z634"/>
      <c r="AA634"/>
      <c r="AB634"/>
      <c r="AC634"/>
      <c r="AD634"/>
      <c r="AE634"/>
      <c r="AF634"/>
      <c r="AG634"/>
      <c r="AH634"/>
      <c r="AK634"/>
      <c r="AL634"/>
    </row>
    <row r="635" spans="2:38" x14ac:dyDescent="0.25">
      <c r="Z635"/>
      <c r="AA635"/>
      <c r="AB635"/>
      <c r="AC635"/>
      <c r="AD635"/>
      <c r="AE635"/>
      <c r="AF635"/>
      <c r="AG635"/>
      <c r="AH635"/>
      <c r="AK635"/>
      <c r="AL635"/>
    </row>
    <row r="636" spans="2:38" x14ac:dyDescent="0.25">
      <c r="Z636"/>
      <c r="AA636"/>
      <c r="AB636"/>
      <c r="AC636"/>
      <c r="AD636"/>
      <c r="AE636"/>
      <c r="AF636"/>
      <c r="AG636"/>
      <c r="AH636"/>
      <c r="AK636"/>
      <c r="AL636"/>
    </row>
    <row r="637" spans="2:38" x14ac:dyDescent="0.25">
      <c r="Z637"/>
      <c r="AA637"/>
      <c r="AB637"/>
      <c r="AC637"/>
      <c r="AD637"/>
      <c r="AE637"/>
      <c r="AF637"/>
      <c r="AG637"/>
      <c r="AH637"/>
      <c r="AK637"/>
      <c r="AL637"/>
    </row>
    <row r="638" spans="2:38" x14ac:dyDescent="0.25">
      <c r="Z638"/>
      <c r="AA638"/>
      <c r="AB638"/>
      <c r="AC638"/>
      <c r="AD638"/>
      <c r="AE638"/>
      <c r="AF638"/>
      <c r="AG638"/>
      <c r="AH638"/>
      <c r="AK638"/>
      <c r="AL638"/>
    </row>
    <row r="639" spans="2:38" x14ac:dyDescent="0.25">
      <c r="Z639"/>
      <c r="AA639"/>
      <c r="AB639"/>
      <c r="AC639"/>
      <c r="AD639"/>
      <c r="AE639"/>
      <c r="AF639"/>
      <c r="AG639"/>
      <c r="AH639"/>
      <c r="AK639"/>
      <c r="AL639"/>
    </row>
    <row r="640" spans="2:38" x14ac:dyDescent="0.25">
      <c r="Z640"/>
      <c r="AA640"/>
      <c r="AB640"/>
      <c r="AC640"/>
      <c r="AD640"/>
      <c r="AE640"/>
      <c r="AF640"/>
      <c r="AG640"/>
      <c r="AH640"/>
      <c r="AK640"/>
      <c r="AL640"/>
    </row>
    <row r="641" spans="2:38" x14ac:dyDescent="0.25">
      <c r="Z641"/>
      <c r="AA641"/>
      <c r="AB641"/>
      <c r="AC641"/>
      <c r="AD641"/>
      <c r="AE641"/>
      <c r="AF641"/>
      <c r="AG641"/>
      <c r="AH641"/>
      <c r="AK641"/>
      <c r="AL641"/>
    </row>
    <row r="642" spans="2:38" x14ac:dyDescent="0.25">
      <c r="Z642"/>
      <c r="AA642"/>
      <c r="AB642"/>
      <c r="AC642"/>
      <c r="AD642"/>
      <c r="AE642"/>
      <c r="AF642"/>
      <c r="AG642"/>
      <c r="AH642"/>
      <c r="AK642"/>
      <c r="AL642"/>
    </row>
    <row r="643" spans="2:38" x14ac:dyDescent="0.25">
      <c r="Z643"/>
      <c r="AA643"/>
      <c r="AB643"/>
      <c r="AC643"/>
      <c r="AD643"/>
      <c r="AE643"/>
      <c r="AF643"/>
      <c r="AG643"/>
      <c r="AH643"/>
      <c r="AK643"/>
      <c r="AL643"/>
    </row>
    <row r="644" spans="2:38" x14ac:dyDescent="0.25">
      <c r="Z644"/>
      <c r="AA644"/>
      <c r="AB644"/>
      <c r="AC644"/>
      <c r="AD644"/>
      <c r="AE644"/>
      <c r="AF644"/>
      <c r="AG644"/>
      <c r="AH644"/>
      <c r="AK644"/>
      <c r="AL644"/>
    </row>
    <row r="645" spans="2:38" x14ac:dyDescent="0.25">
      <c r="B645" s="10"/>
      <c r="C645" s="10"/>
      <c r="D645" s="10"/>
      <c r="Z645"/>
      <c r="AA645"/>
      <c r="AB645"/>
      <c r="AC645"/>
      <c r="AD645"/>
      <c r="AE645"/>
      <c r="AF645"/>
      <c r="AG645"/>
      <c r="AH645"/>
      <c r="AK645"/>
      <c r="AL645"/>
    </row>
    <row r="646" spans="2:38" x14ac:dyDescent="0.25">
      <c r="Z646"/>
      <c r="AA646"/>
      <c r="AB646"/>
      <c r="AC646"/>
      <c r="AD646"/>
      <c r="AE646"/>
      <c r="AF646"/>
      <c r="AG646"/>
      <c r="AH646"/>
      <c r="AK646"/>
      <c r="AL646"/>
    </row>
    <row r="647" spans="2:38" x14ac:dyDescent="0.25">
      <c r="Z647"/>
      <c r="AA647"/>
      <c r="AB647"/>
      <c r="AC647"/>
      <c r="AD647"/>
      <c r="AE647"/>
      <c r="AF647"/>
      <c r="AG647"/>
      <c r="AH647"/>
      <c r="AK647"/>
      <c r="AL647"/>
    </row>
    <row r="648" spans="2:38" x14ac:dyDescent="0.25">
      <c r="Z648"/>
      <c r="AA648"/>
      <c r="AB648"/>
      <c r="AC648"/>
      <c r="AD648"/>
      <c r="AE648"/>
      <c r="AF648"/>
      <c r="AG648"/>
      <c r="AH648"/>
      <c r="AK648"/>
      <c r="AL648"/>
    </row>
    <row r="649" spans="2:38" x14ac:dyDescent="0.25">
      <c r="Z649"/>
      <c r="AA649"/>
      <c r="AB649"/>
      <c r="AC649"/>
      <c r="AD649"/>
      <c r="AE649"/>
      <c r="AF649"/>
      <c r="AG649"/>
      <c r="AH649"/>
      <c r="AK649"/>
      <c r="AL649"/>
    </row>
    <row r="650" spans="2:38" x14ac:dyDescent="0.25">
      <c r="Z650"/>
      <c r="AA650"/>
      <c r="AB650"/>
      <c r="AC650"/>
      <c r="AD650"/>
      <c r="AE650"/>
      <c r="AF650"/>
      <c r="AG650"/>
      <c r="AH650"/>
      <c r="AK650"/>
      <c r="AL650"/>
    </row>
    <row r="651" spans="2:38" x14ac:dyDescent="0.25">
      <c r="Z651"/>
      <c r="AA651"/>
      <c r="AB651"/>
      <c r="AC651"/>
      <c r="AD651"/>
      <c r="AE651"/>
      <c r="AF651"/>
      <c r="AG651"/>
      <c r="AH651"/>
      <c r="AK651"/>
      <c r="AL651"/>
    </row>
    <row r="652" spans="2:38" x14ac:dyDescent="0.25">
      <c r="Z652"/>
      <c r="AA652"/>
      <c r="AB652"/>
      <c r="AC652"/>
      <c r="AD652"/>
      <c r="AE652"/>
      <c r="AF652"/>
      <c r="AG652"/>
      <c r="AH652"/>
      <c r="AK652"/>
      <c r="AL652"/>
    </row>
    <row r="653" spans="2:38" x14ac:dyDescent="0.25">
      <c r="Z653"/>
      <c r="AA653"/>
      <c r="AB653"/>
      <c r="AC653"/>
      <c r="AD653"/>
      <c r="AE653"/>
      <c r="AF653"/>
      <c r="AG653"/>
      <c r="AH653"/>
      <c r="AK653"/>
      <c r="AL653"/>
    </row>
    <row r="654" spans="2:38" x14ac:dyDescent="0.25">
      <c r="Z654"/>
      <c r="AA654"/>
      <c r="AB654"/>
      <c r="AC654"/>
      <c r="AD654"/>
      <c r="AE654"/>
      <c r="AF654"/>
      <c r="AG654"/>
      <c r="AH654"/>
      <c r="AK654"/>
      <c r="AL654"/>
    </row>
    <row r="655" spans="2:38" x14ac:dyDescent="0.25">
      <c r="Z655"/>
      <c r="AA655"/>
      <c r="AB655"/>
      <c r="AC655"/>
      <c r="AD655"/>
      <c r="AE655"/>
      <c r="AF655"/>
      <c r="AG655"/>
      <c r="AH655"/>
      <c r="AK655"/>
      <c r="AL655"/>
    </row>
    <row r="656" spans="2:38" x14ac:dyDescent="0.25">
      <c r="Z656"/>
      <c r="AA656"/>
      <c r="AB656"/>
      <c r="AC656"/>
      <c r="AD656"/>
      <c r="AE656"/>
      <c r="AF656"/>
      <c r="AG656"/>
      <c r="AH656"/>
      <c r="AK656"/>
      <c r="AL656"/>
    </row>
    <row r="657" spans="26:38" x14ac:dyDescent="0.25">
      <c r="Z657"/>
      <c r="AA657"/>
      <c r="AB657"/>
      <c r="AC657"/>
      <c r="AD657"/>
      <c r="AE657"/>
      <c r="AF657"/>
      <c r="AG657"/>
      <c r="AH657"/>
      <c r="AK657"/>
      <c r="AL657"/>
    </row>
    <row r="658" spans="26:38" x14ac:dyDescent="0.25">
      <c r="Z658"/>
      <c r="AA658"/>
      <c r="AB658"/>
      <c r="AC658"/>
      <c r="AD658"/>
      <c r="AE658"/>
      <c r="AF658"/>
      <c r="AG658"/>
      <c r="AH658"/>
      <c r="AK658"/>
      <c r="AL658"/>
    </row>
    <row r="659" spans="26:38" x14ac:dyDescent="0.25">
      <c r="Z659"/>
      <c r="AA659"/>
      <c r="AB659"/>
      <c r="AC659"/>
      <c r="AD659"/>
      <c r="AE659"/>
      <c r="AF659"/>
      <c r="AG659"/>
      <c r="AH659"/>
      <c r="AK659"/>
      <c r="AL659"/>
    </row>
    <row r="660" spans="26:38" x14ac:dyDescent="0.25">
      <c r="Z660"/>
      <c r="AA660"/>
      <c r="AB660"/>
      <c r="AC660"/>
      <c r="AD660"/>
      <c r="AE660"/>
      <c r="AF660"/>
      <c r="AG660"/>
      <c r="AH660"/>
      <c r="AK660"/>
      <c r="AL660"/>
    </row>
    <row r="661" spans="26:38" x14ac:dyDescent="0.25">
      <c r="Z661"/>
      <c r="AA661"/>
      <c r="AB661"/>
      <c r="AC661"/>
      <c r="AD661"/>
      <c r="AE661"/>
      <c r="AF661"/>
      <c r="AG661"/>
      <c r="AH661"/>
      <c r="AK661"/>
      <c r="AL661"/>
    </row>
    <row r="662" spans="26:38" x14ac:dyDescent="0.25">
      <c r="Z662"/>
      <c r="AA662"/>
      <c r="AB662"/>
      <c r="AC662"/>
      <c r="AD662"/>
      <c r="AE662"/>
      <c r="AF662"/>
      <c r="AG662"/>
      <c r="AH662"/>
      <c r="AK662"/>
      <c r="AL662"/>
    </row>
    <row r="663" spans="26:38" x14ac:dyDescent="0.25">
      <c r="Z663"/>
      <c r="AA663"/>
      <c r="AB663"/>
      <c r="AC663"/>
      <c r="AD663"/>
      <c r="AE663"/>
      <c r="AF663"/>
      <c r="AG663"/>
      <c r="AH663"/>
      <c r="AK663"/>
      <c r="AL663"/>
    </row>
    <row r="664" spans="26:38" x14ac:dyDescent="0.25">
      <c r="Z664"/>
      <c r="AA664"/>
      <c r="AB664"/>
      <c r="AC664"/>
      <c r="AD664"/>
      <c r="AE664"/>
      <c r="AF664"/>
      <c r="AG664"/>
      <c r="AH664"/>
      <c r="AK664"/>
      <c r="AL664"/>
    </row>
    <row r="665" spans="26:38" x14ac:dyDescent="0.25">
      <c r="Z665"/>
      <c r="AA665"/>
      <c r="AB665"/>
      <c r="AC665"/>
      <c r="AD665"/>
      <c r="AE665"/>
      <c r="AF665"/>
      <c r="AG665"/>
      <c r="AH665"/>
      <c r="AK665"/>
      <c r="AL665"/>
    </row>
    <row r="666" spans="26:38" x14ac:dyDescent="0.25">
      <c r="Z666"/>
      <c r="AA666"/>
      <c r="AB666"/>
      <c r="AC666"/>
      <c r="AD666"/>
      <c r="AE666"/>
      <c r="AF666"/>
      <c r="AG666"/>
      <c r="AH666"/>
      <c r="AK666"/>
      <c r="AL666"/>
    </row>
    <row r="667" spans="26:38" x14ac:dyDescent="0.25">
      <c r="Z667"/>
      <c r="AA667"/>
      <c r="AB667"/>
      <c r="AC667"/>
      <c r="AD667"/>
      <c r="AE667"/>
      <c r="AF667"/>
      <c r="AG667"/>
      <c r="AH667"/>
      <c r="AK667"/>
      <c r="AL667"/>
    </row>
    <row r="668" spans="26:38" x14ac:dyDescent="0.25">
      <c r="Z668"/>
      <c r="AA668"/>
      <c r="AB668"/>
      <c r="AC668"/>
      <c r="AD668"/>
      <c r="AE668"/>
      <c r="AF668"/>
      <c r="AG668"/>
      <c r="AH668"/>
      <c r="AK668"/>
      <c r="AL668"/>
    </row>
    <row r="669" spans="26:38" x14ac:dyDescent="0.25">
      <c r="Z669"/>
      <c r="AA669"/>
      <c r="AB669"/>
      <c r="AC669"/>
      <c r="AD669"/>
      <c r="AE669"/>
      <c r="AF669"/>
      <c r="AG669"/>
      <c r="AH669"/>
      <c r="AK669"/>
      <c r="AL669"/>
    </row>
    <row r="670" spans="26:38" x14ac:dyDescent="0.25">
      <c r="Z670"/>
      <c r="AA670"/>
      <c r="AB670"/>
      <c r="AC670"/>
      <c r="AD670"/>
      <c r="AE670"/>
      <c r="AF670"/>
      <c r="AG670"/>
      <c r="AH670"/>
      <c r="AK670"/>
      <c r="AL670"/>
    </row>
    <row r="671" spans="26:38" x14ac:dyDescent="0.25">
      <c r="Z671"/>
      <c r="AA671"/>
      <c r="AB671"/>
      <c r="AC671"/>
      <c r="AD671"/>
      <c r="AE671"/>
      <c r="AF671"/>
      <c r="AG671"/>
      <c r="AH671"/>
      <c r="AK671"/>
      <c r="AL671"/>
    </row>
    <row r="672" spans="26:38" x14ac:dyDescent="0.25">
      <c r="Z672"/>
      <c r="AA672"/>
      <c r="AB672"/>
      <c r="AC672"/>
      <c r="AD672"/>
      <c r="AE672"/>
      <c r="AF672"/>
      <c r="AG672"/>
      <c r="AH672"/>
      <c r="AK672"/>
      <c r="AL672"/>
    </row>
    <row r="673" spans="26:38" x14ac:dyDescent="0.25">
      <c r="Z673"/>
      <c r="AA673"/>
      <c r="AB673"/>
      <c r="AC673"/>
      <c r="AD673"/>
      <c r="AE673"/>
      <c r="AF673"/>
      <c r="AG673"/>
      <c r="AH673"/>
      <c r="AK673"/>
      <c r="AL673"/>
    </row>
    <row r="674" spans="26:38" x14ac:dyDescent="0.25">
      <c r="Z674"/>
      <c r="AA674"/>
      <c r="AB674"/>
      <c r="AC674"/>
      <c r="AD674"/>
      <c r="AE674"/>
      <c r="AF674"/>
      <c r="AG674"/>
      <c r="AH674"/>
      <c r="AK674"/>
      <c r="AL674"/>
    </row>
    <row r="675" spans="26:38" x14ac:dyDescent="0.25">
      <c r="Z675"/>
      <c r="AA675"/>
      <c r="AB675"/>
      <c r="AC675"/>
      <c r="AD675"/>
      <c r="AE675"/>
      <c r="AF675"/>
      <c r="AG675"/>
      <c r="AH675"/>
      <c r="AK675"/>
      <c r="AL675"/>
    </row>
    <row r="676" spans="26:38" x14ac:dyDescent="0.25">
      <c r="Z676"/>
      <c r="AA676"/>
      <c r="AB676"/>
      <c r="AC676"/>
      <c r="AD676"/>
      <c r="AE676"/>
      <c r="AF676"/>
      <c r="AG676"/>
      <c r="AH676"/>
      <c r="AK676"/>
      <c r="AL676"/>
    </row>
    <row r="677" spans="26:38" x14ac:dyDescent="0.25">
      <c r="Z677"/>
      <c r="AA677"/>
      <c r="AB677"/>
      <c r="AC677"/>
      <c r="AD677"/>
      <c r="AE677"/>
      <c r="AF677"/>
      <c r="AG677"/>
      <c r="AH677"/>
      <c r="AK677"/>
      <c r="AL677"/>
    </row>
    <row r="678" spans="26:38" x14ac:dyDescent="0.25">
      <c r="Z678"/>
      <c r="AA678"/>
      <c r="AB678"/>
      <c r="AC678"/>
      <c r="AD678"/>
      <c r="AE678"/>
      <c r="AF678"/>
      <c r="AG678"/>
      <c r="AH678"/>
      <c r="AK678"/>
      <c r="AL678"/>
    </row>
    <row r="679" spans="26:38" x14ac:dyDescent="0.25">
      <c r="Z679"/>
      <c r="AA679"/>
      <c r="AB679"/>
      <c r="AC679"/>
      <c r="AD679"/>
      <c r="AE679"/>
      <c r="AF679"/>
      <c r="AG679"/>
      <c r="AH679"/>
      <c r="AK679"/>
      <c r="AL679"/>
    </row>
    <row r="680" spans="26:38" x14ac:dyDescent="0.25">
      <c r="Z680"/>
      <c r="AA680"/>
      <c r="AB680"/>
      <c r="AC680"/>
      <c r="AD680"/>
      <c r="AE680"/>
      <c r="AF680"/>
      <c r="AG680"/>
      <c r="AH680"/>
      <c r="AK680"/>
      <c r="AL680"/>
    </row>
    <row r="681" spans="26:38" x14ac:dyDescent="0.25">
      <c r="Z681"/>
      <c r="AA681"/>
      <c r="AB681"/>
      <c r="AC681"/>
      <c r="AD681"/>
      <c r="AE681"/>
      <c r="AF681"/>
      <c r="AG681"/>
      <c r="AH681"/>
      <c r="AK681"/>
      <c r="AL681"/>
    </row>
    <row r="682" spans="26:38" x14ac:dyDescent="0.25">
      <c r="Z682"/>
      <c r="AA682"/>
      <c r="AB682"/>
      <c r="AC682"/>
      <c r="AD682"/>
      <c r="AE682"/>
      <c r="AF682"/>
      <c r="AG682"/>
      <c r="AH682"/>
      <c r="AK682"/>
      <c r="AL682"/>
    </row>
    <row r="683" spans="26:38" x14ac:dyDescent="0.25">
      <c r="Z683"/>
      <c r="AA683"/>
      <c r="AB683"/>
      <c r="AC683"/>
      <c r="AD683"/>
      <c r="AE683"/>
      <c r="AF683"/>
      <c r="AG683"/>
      <c r="AH683"/>
      <c r="AK683"/>
      <c r="AL683"/>
    </row>
    <row r="684" spans="26:38" x14ac:dyDescent="0.25">
      <c r="Z684"/>
      <c r="AA684"/>
      <c r="AB684"/>
      <c r="AC684"/>
      <c r="AD684"/>
      <c r="AE684"/>
      <c r="AF684"/>
      <c r="AG684"/>
      <c r="AH684"/>
      <c r="AK684"/>
      <c r="AL684"/>
    </row>
    <row r="685" spans="26:38" x14ac:dyDescent="0.25">
      <c r="Z685"/>
      <c r="AA685"/>
      <c r="AB685"/>
      <c r="AC685"/>
      <c r="AD685"/>
      <c r="AE685"/>
      <c r="AF685"/>
      <c r="AG685"/>
      <c r="AH685"/>
      <c r="AK685"/>
      <c r="AL685"/>
    </row>
    <row r="686" spans="26:38" x14ac:dyDescent="0.25">
      <c r="Z686"/>
      <c r="AA686"/>
      <c r="AB686"/>
      <c r="AC686"/>
      <c r="AD686"/>
      <c r="AE686"/>
      <c r="AF686"/>
      <c r="AG686"/>
      <c r="AH686"/>
      <c r="AK686"/>
      <c r="AL686"/>
    </row>
    <row r="687" spans="26:38" x14ac:dyDescent="0.25">
      <c r="Z687"/>
      <c r="AA687"/>
      <c r="AB687"/>
      <c r="AC687"/>
      <c r="AD687"/>
      <c r="AE687"/>
      <c r="AF687"/>
      <c r="AG687"/>
      <c r="AH687"/>
      <c r="AK687"/>
      <c r="AL687"/>
    </row>
    <row r="688" spans="26:38" x14ac:dyDescent="0.25">
      <c r="Z688"/>
      <c r="AA688"/>
      <c r="AB688"/>
      <c r="AC688"/>
      <c r="AD688"/>
      <c r="AE688"/>
      <c r="AF688"/>
      <c r="AG688"/>
      <c r="AH688"/>
      <c r="AK688"/>
      <c r="AL688"/>
    </row>
    <row r="689" spans="26:38" x14ac:dyDescent="0.25">
      <c r="Z689"/>
      <c r="AA689"/>
      <c r="AB689"/>
      <c r="AC689"/>
      <c r="AD689"/>
      <c r="AE689"/>
      <c r="AF689"/>
      <c r="AG689"/>
      <c r="AH689"/>
      <c r="AK689"/>
      <c r="AL689"/>
    </row>
    <row r="690" spans="26:38" x14ac:dyDescent="0.25">
      <c r="Z690"/>
      <c r="AA690"/>
      <c r="AB690"/>
      <c r="AC690"/>
      <c r="AD690"/>
      <c r="AE690"/>
      <c r="AF690"/>
      <c r="AG690"/>
      <c r="AH690"/>
      <c r="AK690"/>
      <c r="AL690"/>
    </row>
    <row r="691" spans="26:38" x14ac:dyDescent="0.25">
      <c r="Z691"/>
      <c r="AA691"/>
      <c r="AB691"/>
      <c r="AC691"/>
      <c r="AD691"/>
      <c r="AE691"/>
      <c r="AF691"/>
      <c r="AG691"/>
      <c r="AH691"/>
      <c r="AK691"/>
      <c r="AL691"/>
    </row>
    <row r="692" spans="26:38" x14ac:dyDescent="0.25">
      <c r="Z692"/>
      <c r="AA692"/>
      <c r="AB692"/>
      <c r="AC692"/>
      <c r="AD692"/>
      <c r="AE692"/>
      <c r="AF692"/>
      <c r="AG692"/>
      <c r="AH692"/>
      <c r="AK692"/>
      <c r="AL692"/>
    </row>
    <row r="693" spans="26:38" x14ac:dyDescent="0.25">
      <c r="Z693"/>
      <c r="AA693"/>
      <c r="AB693"/>
      <c r="AC693"/>
      <c r="AD693"/>
      <c r="AE693"/>
      <c r="AF693"/>
      <c r="AG693"/>
      <c r="AH693"/>
      <c r="AK693"/>
      <c r="AL693"/>
    </row>
    <row r="694" spans="26:38" x14ac:dyDescent="0.25">
      <c r="Z694"/>
      <c r="AA694"/>
      <c r="AB694"/>
      <c r="AC694"/>
      <c r="AD694"/>
      <c r="AE694"/>
      <c r="AF694"/>
      <c r="AG694"/>
      <c r="AH694"/>
      <c r="AK694"/>
      <c r="AL694"/>
    </row>
    <row r="695" spans="26:38" x14ac:dyDescent="0.25">
      <c r="Z695"/>
      <c r="AA695"/>
      <c r="AB695"/>
      <c r="AC695"/>
      <c r="AD695"/>
      <c r="AE695"/>
      <c r="AF695"/>
      <c r="AG695"/>
      <c r="AH695"/>
      <c r="AK695"/>
      <c r="AL695"/>
    </row>
    <row r="696" spans="26:38" x14ac:dyDescent="0.25">
      <c r="Z696"/>
      <c r="AA696"/>
      <c r="AB696"/>
      <c r="AC696"/>
      <c r="AD696"/>
      <c r="AE696"/>
      <c r="AF696"/>
      <c r="AG696"/>
      <c r="AH696"/>
      <c r="AK696"/>
      <c r="AL696"/>
    </row>
    <row r="697" spans="26:38" x14ac:dyDescent="0.25">
      <c r="Z697"/>
      <c r="AA697"/>
      <c r="AB697"/>
      <c r="AC697"/>
      <c r="AD697"/>
      <c r="AE697"/>
      <c r="AF697"/>
      <c r="AG697"/>
      <c r="AH697"/>
      <c r="AK697"/>
      <c r="AL697"/>
    </row>
    <row r="698" spans="26:38" x14ac:dyDescent="0.25">
      <c r="Z698"/>
      <c r="AA698"/>
      <c r="AB698"/>
      <c r="AC698"/>
      <c r="AD698"/>
      <c r="AE698"/>
      <c r="AF698"/>
      <c r="AG698"/>
      <c r="AH698"/>
      <c r="AK698"/>
      <c r="AL698"/>
    </row>
    <row r="699" spans="26:38" x14ac:dyDescent="0.25">
      <c r="Z699"/>
      <c r="AA699"/>
      <c r="AB699"/>
      <c r="AC699"/>
      <c r="AD699"/>
      <c r="AE699"/>
      <c r="AF699"/>
      <c r="AG699"/>
      <c r="AH699"/>
      <c r="AK699"/>
      <c r="AL699"/>
    </row>
    <row r="700" spans="26:38" x14ac:dyDescent="0.25">
      <c r="Z700"/>
      <c r="AA700"/>
      <c r="AB700"/>
      <c r="AC700"/>
      <c r="AD700"/>
      <c r="AE700"/>
      <c r="AF700"/>
      <c r="AG700"/>
      <c r="AH700"/>
      <c r="AK700"/>
      <c r="AL700"/>
    </row>
    <row r="701" spans="26:38" x14ac:dyDescent="0.25">
      <c r="Z701"/>
      <c r="AA701"/>
      <c r="AB701"/>
      <c r="AC701"/>
      <c r="AD701"/>
      <c r="AE701"/>
      <c r="AF701"/>
      <c r="AG701"/>
      <c r="AH701"/>
      <c r="AK701"/>
      <c r="AL701"/>
    </row>
    <row r="702" spans="26:38" x14ac:dyDescent="0.25">
      <c r="Z702"/>
      <c r="AA702"/>
      <c r="AB702"/>
      <c r="AC702"/>
      <c r="AD702"/>
      <c r="AE702"/>
      <c r="AF702"/>
      <c r="AG702"/>
      <c r="AH702"/>
      <c r="AK702"/>
      <c r="AL702"/>
    </row>
    <row r="703" spans="26:38" x14ac:dyDescent="0.25">
      <c r="Z703"/>
      <c r="AA703"/>
      <c r="AB703"/>
      <c r="AC703"/>
      <c r="AD703"/>
      <c r="AE703"/>
      <c r="AF703"/>
      <c r="AG703"/>
      <c r="AH703"/>
      <c r="AK703"/>
      <c r="AL703"/>
    </row>
    <row r="704" spans="26:38" x14ac:dyDescent="0.25">
      <c r="Z704"/>
      <c r="AA704"/>
      <c r="AB704"/>
      <c r="AC704"/>
      <c r="AD704"/>
      <c r="AE704"/>
      <c r="AF704"/>
      <c r="AG704"/>
      <c r="AH704"/>
      <c r="AK704"/>
      <c r="AL704"/>
    </row>
    <row r="705" spans="26:38" x14ac:dyDescent="0.25">
      <c r="Z705"/>
      <c r="AA705"/>
      <c r="AB705"/>
      <c r="AC705"/>
      <c r="AD705"/>
      <c r="AE705"/>
      <c r="AF705"/>
      <c r="AG705"/>
      <c r="AH705"/>
      <c r="AK705"/>
      <c r="AL705"/>
    </row>
    <row r="706" spans="26:38" x14ac:dyDescent="0.25">
      <c r="Z706"/>
      <c r="AA706"/>
      <c r="AB706"/>
      <c r="AC706"/>
      <c r="AD706"/>
      <c r="AE706"/>
      <c r="AF706"/>
      <c r="AG706"/>
      <c r="AH706"/>
      <c r="AK706"/>
      <c r="AL706"/>
    </row>
    <row r="707" spans="26:38" x14ac:dyDescent="0.25">
      <c r="Z707"/>
      <c r="AA707"/>
      <c r="AB707"/>
      <c r="AC707"/>
      <c r="AD707"/>
      <c r="AE707"/>
      <c r="AF707"/>
      <c r="AG707"/>
      <c r="AH707"/>
      <c r="AK707"/>
      <c r="AL707"/>
    </row>
    <row r="708" spans="26:38" x14ac:dyDescent="0.25">
      <c r="Z708"/>
      <c r="AA708"/>
      <c r="AB708"/>
      <c r="AC708"/>
      <c r="AD708"/>
      <c r="AE708"/>
      <c r="AF708"/>
      <c r="AG708"/>
      <c r="AH708"/>
      <c r="AK708"/>
      <c r="AL708"/>
    </row>
    <row r="709" spans="26:38" x14ac:dyDescent="0.25">
      <c r="Z709"/>
      <c r="AA709"/>
      <c r="AB709"/>
      <c r="AC709"/>
      <c r="AD709"/>
      <c r="AE709"/>
      <c r="AF709"/>
      <c r="AG709"/>
      <c r="AH709"/>
      <c r="AK709"/>
      <c r="AL709"/>
    </row>
    <row r="710" spans="26:38" x14ac:dyDescent="0.25">
      <c r="Z710"/>
      <c r="AA710"/>
      <c r="AB710"/>
      <c r="AC710"/>
      <c r="AD710"/>
      <c r="AE710"/>
      <c r="AF710"/>
      <c r="AG710"/>
      <c r="AH710"/>
      <c r="AK710"/>
      <c r="AL710"/>
    </row>
    <row r="711" spans="26:38" x14ac:dyDescent="0.25">
      <c r="Z711"/>
      <c r="AA711"/>
      <c r="AB711"/>
      <c r="AC711"/>
      <c r="AD711"/>
      <c r="AE711"/>
      <c r="AF711"/>
      <c r="AG711"/>
      <c r="AH711"/>
      <c r="AK711"/>
      <c r="AL711"/>
    </row>
    <row r="712" spans="26:38" x14ac:dyDescent="0.25">
      <c r="Z712"/>
      <c r="AA712"/>
      <c r="AB712"/>
      <c r="AC712"/>
      <c r="AD712"/>
      <c r="AE712"/>
      <c r="AF712"/>
      <c r="AG712"/>
      <c r="AH712"/>
      <c r="AK712"/>
      <c r="AL712"/>
    </row>
    <row r="713" spans="26:38" x14ac:dyDescent="0.25">
      <c r="Z713"/>
      <c r="AA713"/>
      <c r="AB713"/>
      <c r="AC713"/>
      <c r="AD713"/>
      <c r="AE713"/>
      <c r="AF713"/>
      <c r="AG713"/>
      <c r="AH713"/>
      <c r="AK713"/>
      <c r="AL713"/>
    </row>
    <row r="714" spans="26:38" x14ac:dyDescent="0.25">
      <c r="Z714"/>
      <c r="AA714"/>
      <c r="AB714"/>
      <c r="AC714"/>
      <c r="AD714"/>
      <c r="AE714"/>
      <c r="AF714"/>
      <c r="AG714"/>
      <c r="AH714"/>
      <c r="AK714"/>
      <c r="AL714"/>
    </row>
    <row r="715" spans="26:38" x14ac:dyDescent="0.25">
      <c r="Z715"/>
      <c r="AA715"/>
      <c r="AB715"/>
      <c r="AC715"/>
      <c r="AD715"/>
      <c r="AE715"/>
      <c r="AF715"/>
      <c r="AG715"/>
      <c r="AH715"/>
      <c r="AK715"/>
      <c r="AL715"/>
    </row>
    <row r="716" spans="26:38" x14ac:dyDescent="0.25">
      <c r="Z716"/>
      <c r="AA716"/>
      <c r="AB716"/>
      <c r="AC716"/>
      <c r="AD716"/>
      <c r="AE716"/>
      <c r="AF716"/>
      <c r="AG716"/>
      <c r="AH716"/>
      <c r="AK716"/>
      <c r="AL716"/>
    </row>
    <row r="717" spans="26:38" x14ac:dyDescent="0.25">
      <c r="Z717"/>
      <c r="AA717"/>
      <c r="AB717"/>
      <c r="AC717"/>
      <c r="AD717"/>
      <c r="AE717"/>
      <c r="AF717"/>
      <c r="AG717"/>
      <c r="AH717"/>
      <c r="AK717"/>
      <c r="AL717"/>
    </row>
    <row r="718" spans="26:38" x14ac:dyDescent="0.25">
      <c r="Z718"/>
      <c r="AA718"/>
      <c r="AB718"/>
      <c r="AC718"/>
      <c r="AD718"/>
      <c r="AE718"/>
      <c r="AF718"/>
      <c r="AG718"/>
      <c r="AH718"/>
      <c r="AK718"/>
      <c r="AL718"/>
    </row>
    <row r="719" spans="26:38" x14ac:dyDescent="0.25">
      <c r="Z719"/>
      <c r="AA719"/>
      <c r="AB719"/>
      <c r="AC719"/>
      <c r="AD719"/>
      <c r="AE719"/>
      <c r="AF719"/>
      <c r="AG719"/>
      <c r="AH719"/>
      <c r="AK719"/>
      <c r="AL719"/>
    </row>
    <row r="720" spans="26:38" x14ac:dyDescent="0.25">
      <c r="Z720"/>
      <c r="AA720"/>
      <c r="AB720"/>
      <c r="AC720"/>
      <c r="AD720"/>
      <c r="AE720"/>
      <c r="AF720"/>
      <c r="AG720"/>
      <c r="AH720"/>
      <c r="AK720"/>
      <c r="AL720"/>
    </row>
    <row r="721" spans="26:38" x14ac:dyDescent="0.25">
      <c r="Z721"/>
      <c r="AA721"/>
      <c r="AB721"/>
      <c r="AC721"/>
      <c r="AD721"/>
      <c r="AE721"/>
      <c r="AF721"/>
      <c r="AG721"/>
      <c r="AH721"/>
      <c r="AK721"/>
      <c r="AL721"/>
    </row>
    <row r="722" spans="26:38" x14ac:dyDescent="0.25">
      <c r="Z722"/>
      <c r="AA722"/>
      <c r="AB722"/>
      <c r="AC722"/>
      <c r="AD722"/>
      <c r="AE722"/>
      <c r="AF722"/>
      <c r="AG722"/>
      <c r="AH722"/>
      <c r="AK722"/>
      <c r="AL722"/>
    </row>
    <row r="723" spans="26:38" x14ac:dyDescent="0.25">
      <c r="Z723"/>
      <c r="AA723"/>
      <c r="AB723"/>
      <c r="AC723"/>
      <c r="AD723"/>
      <c r="AE723"/>
      <c r="AF723"/>
      <c r="AG723"/>
      <c r="AH723"/>
      <c r="AK723"/>
      <c r="AL723"/>
    </row>
    <row r="724" spans="26:38" x14ac:dyDescent="0.25">
      <c r="Z724"/>
      <c r="AA724"/>
      <c r="AB724"/>
      <c r="AC724"/>
      <c r="AD724"/>
      <c r="AE724"/>
      <c r="AF724"/>
      <c r="AG724"/>
      <c r="AH724"/>
      <c r="AK724"/>
      <c r="AL724"/>
    </row>
    <row r="725" spans="26:38" x14ac:dyDescent="0.25">
      <c r="Z725"/>
      <c r="AA725"/>
      <c r="AB725"/>
      <c r="AC725"/>
      <c r="AD725"/>
      <c r="AE725"/>
      <c r="AF725"/>
      <c r="AG725"/>
      <c r="AH725"/>
      <c r="AK725"/>
      <c r="AL725"/>
    </row>
    <row r="726" spans="26:38" x14ac:dyDescent="0.25">
      <c r="Z726"/>
      <c r="AA726"/>
      <c r="AB726"/>
      <c r="AC726"/>
      <c r="AD726"/>
      <c r="AE726"/>
      <c r="AF726"/>
      <c r="AG726"/>
      <c r="AH726"/>
      <c r="AK726"/>
      <c r="AL726"/>
    </row>
    <row r="727" spans="26:38" x14ac:dyDescent="0.25">
      <c r="Z727"/>
      <c r="AA727"/>
      <c r="AB727"/>
      <c r="AC727"/>
      <c r="AD727"/>
      <c r="AE727"/>
      <c r="AF727"/>
      <c r="AG727"/>
      <c r="AH727"/>
      <c r="AK727"/>
      <c r="AL727"/>
    </row>
    <row r="728" spans="26:38" x14ac:dyDescent="0.25">
      <c r="Z728"/>
      <c r="AA728"/>
      <c r="AB728"/>
      <c r="AC728"/>
      <c r="AD728"/>
      <c r="AE728"/>
      <c r="AF728"/>
      <c r="AG728"/>
      <c r="AH728"/>
      <c r="AK728"/>
      <c r="AL728"/>
    </row>
    <row r="729" spans="26:38" x14ac:dyDescent="0.25">
      <c r="Z729"/>
      <c r="AA729"/>
      <c r="AB729"/>
      <c r="AC729"/>
      <c r="AD729"/>
      <c r="AE729"/>
      <c r="AF729"/>
      <c r="AG729"/>
      <c r="AH729"/>
      <c r="AK729"/>
      <c r="AL729"/>
    </row>
    <row r="730" spans="26:38" x14ac:dyDescent="0.25">
      <c r="Z730"/>
      <c r="AA730"/>
      <c r="AB730"/>
      <c r="AC730"/>
      <c r="AD730"/>
      <c r="AE730"/>
      <c r="AF730"/>
      <c r="AG730"/>
      <c r="AH730"/>
      <c r="AK730"/>
      <c r="AL730"/>
    </row>
    <row r="731" spans="26:38" x14ac:dyDescent="0.25">
      <c r="Z731"/>
      <c r="AA731"/>
      <c r="AB731"/>
      <c r="AC731"/>
      <c r="AD731"/>
      <c r="AE731"/>
      <c r="AF731"/>
      <c r="AG731"/>
      <c r="AH731"/>
      <c r="AK731"/>
      <c r="AL731"/>
    </row>
    <row r="732" spans="26:38" x14ac:dyDescent="0.25">
      <c r="Z732"/>
      <c r="AA732"/>
      <c r="AB732"/>
      <c r="AC732"/>
      <c r="AD732"/>
      <c r="AE732"/>
      <c r="AF732"/>
      <c r="AG732"/>
      <c r="AH732"/>
      <c r="AK732"/>
      <c r="AL732"/>
    </row>
    <row r="733" spans="26:38" x14ac:dyDescent="0.25">
      <c r="Z733"/>
      <c r="AA733"/>
      <c r="AB733"/>
      <c r="AC733"/>
      <c r="AD733"/>
      <c r="AE733"/>
      <c r="AF733"/>
      <c r="AG733"/>
      <c r="AH733"/>
      <c r="AK733"/>
      <c r="AL733"/>
    </row>
    <row r="734" spans="26:38" x14ac:dyDescent="0.25">
      <c r="Z734"/>
      <c r="AA734"/>
      <c r="AB734"/>
      <c r="AC734"/>
      <c r="AD734"/>
      <c r="AE734"/>
      <c r="AF734"/>
      <c r="AG734"/>
      <c r="AH734"/>
      <c r="AK734"/>
      <c r="AL734"/>
    </row>
    <row r="735" spans="26:38" x14ac:dyDescent="0.25">
      <c r="Z735"/>
      <c r="AA735"/>
      <c r="AB735"/>
      <c r="AC735"/>
      <c r="AD735"/>
      <c r="AE735"/>
      <c r="AF735"/>
      <c r="AG735"/>
      <c r="AH735"/>
      <c r="AK735"/>
      <c r="AL735"/>
    </row>
    <row r="736" spans="26:38" x14ac:dyDescent="0.25">
      <c r="Z736"/>
      <c r="AA736"/>
      <c r="AB736"/>
      <c r="AC736"/>
      <c r="AD736"/>
      <c r="AE736"/>
      <c r="AF736"/>
      <c r="AG736"/>
      <c r="AH736"/>
      <c r="AK736"/>
      <c r="AL736"/>
    </row>
    <row r="737" spans="26:38" x14ac:dyDescent="0.25">
      <c r="Z737"/>
      <c r="AA737"/>
      <c r="AB737"/>
      <c r="AC737"/>
      <c r="AD737"/>
      <c r="AE737"/>
      <c r="AF737"/>
      <c r="AG737"/>
      <c r="AH737"/>
      <c r="AK737"/>
      <c r="AL737"/>
    </row>
    <row r="738" spans="26:38" x14ac:dyDescent="0.25">
      <c r="Z738"/>
      <c r="AA738"/>
      <c r="AB738"/>
      <c r="AC738"/>
      <c r="AD738"/>
      <c r="AE738"/>
      <c r="AF738"/>
      <c r="AG738"/>
      <c r="AH738"/>
      <c r="AK738"/>
      <c r="AL738"/>
    </row>
    <row r="739" spans="26:38" x14ac:dyDescent="0.25">
      <c r="Z739"/>
      <c r="AA739"/>
      <c r="AB739"/>
      <c r="AC739"/>
      <c r="AD739"/>
      <c r="AE739"/>
      <c r="AF739"/>
      <c r="AG739"/>
      <c r="AH739"/>
      <c r="AK739"/>
      <c r="AL739"/>
    </row>
    <row r="740" spans="26:38" x14ac:dyDescent="0.25">
      <c r="Z740"/>
      <c r="AA740"/>
      <c r="AB740"/>
      <c r="AC740"/>
      <c r="AD740"/>
      <c r="AE740"/>
      <c r="AF740"/>
      <c r="AG740"/>
      <c r="AH740"/>
      <c r="AK740"/>
      <c r="AL740"/>
    </row>
    <row r="741" spans="26:38" x14ac:dyDescent="0.25">
      <c r="Z741"/>
      <c r="AA741"/>
      <c r="AB741"/>
      <c r="AC741"/>
      <c r="AD741"/>
      <c r="AE741"/>
      <c r="AF741"/>
      <c r="AG741"/>
      <c r="AH741"/>
      <c r="AK741"/>
      <c r="AL741"/>
    </row>
    <row r="742" spans="26:38" x14ac:dyDescent="0.25">
      <c r="Z742"/>
      <c r="AA742"/>
      <c r="AB742"/>
      <c r="AC742"/>
      <c r="AD742"/>
      <c r="AE742"/>
      <c r="AF742"/>
      <c r="AG742"/>
      <c r="AH742"/>
      <c r="AK742"/>
      <c r="AL742"/>
    </row>
    <row r="743" spans="26:38" x14ac:dyDescent="0.25">
      <c r="Z743"/>
      <c r="AA743"/>
      <c r="AB743"/>
      <c r="AC743"/>
      <c r="AD743"/>
      <c r="AE743"/>
      <c r="AF743"/>
      <c r="AG743"/>
      <c r="AH743"/>
      <c r="AK743"/>
      <c r="AL743"/>
    </row>
    <row r="744" spans="26:38" x14ac:dyDescent="0.25">
      <c r="Z744"/>
      <c r="AA744"/>
      <c r="AB744"/>
      <c r="AC744"/>
      <c r="AD744"/>
      <c r="AE744"/>
      <c r="AF744"/>
      <c r="AG744"/>
      <c r="AH744"/>
      <c r="AK744"/>
      <c r="AL744"/>
    </row>
    <row r="745" spans="26:38" x14ac:dyDescent="0.25">
      <c r="Z745"/>
      <c r="AA745"/>
      <c r="AB745"/>
      <c r="AC745"/>
      <c r="AD745"/>
      <c r="AE745"/>
      <c r="AF745"/>
      <c r="AG745"/>
      <c r="AH745"/>
      <c r="AK745"/>
      <c r="AL745"/>
    </row>
    <row r="746" spans="26:38" x14ac:dyDescent="0.25">
      <c r="Z746"/>
      <c r="AA746"/>
      <c r="AB746"/>
      <c r="AC746"/>
      <c r="AD746"/>
      <c r="AE746"/>
      <c r="AF746"/>
      <c r="AG746"/>
      <c r="AH746"/>
      <c r="AK746"/>
      <c r="AL746"/>
    </row>
    <row r="747" spans="26:38" x14ac:dyDescent="0.25">
      <c r="Z747"/>
      <c r="AA747"/>
      <c r="AB747"/>
      <c r="AC747"/>
      <c r="AD747"/>
      <c r="AE747"/>
      <c r="AF747"/>
      <c r="AG747"/>
      <c r="AH747"/>
      <c r="AK747"/>
      <c r="AL747"/>
    </row>
    <row r="748" spans="26:38" x14ac:dyDescent="0.25">
      <c r="Z748"/>
      <c r="AA748"/>
      <c r="AB748"/>
      <c r="AC748"/>
      <c r="AD748"/>
      <c r="AE748"/>
      <c r="AF748"/>
      <c r="AG748"/>
      <c r="AH748"/>
      <c r="AK748"/>
      <c r="AL748"/>
    </row>
    <row r="749" spans="26:38" x14ac:dyDescent="0.25">
      <c r="Z749"/>
      <c r="AA749"/>
      <c r="AB749"/>
      <c r="AC749"/>
      <c r="AD749"/>
      <c r="AE749"/>
      <c r="AF749"/>
      <c r="AG749"/>
      <c r="AH749"/>
      <c r="AK749"/>
      <c r="AL749"/>
    </row>
    <row r="750" spans="26:38" x14ac:dyDescent="0.25">
      <c r="Z750"/>
      <c r="AA750"/>
      <c r="AB750"/>
      <c r="AC750"/>
      <c r="AD750"/>
      <c r="AE750"/>
      <c r="AF750"/>
      <c r="AG750"/>
      <c r="AH750"/>
      <c r="AK750"/>
      <c r="AL750"/>
    </row>
    <row r="751" spans="26:38" x14ac:dyDescent="0.25">
      <c r="Z751"/>
      <c r="AA751"/>
      <c r="AB751"/>
      <c r="AC751"/>
      <c r="AD751"/>
      <c r="AE751"/>
      <c r="AF751"/>
      <c r="AG751"/>
      <c r="AH751"/>
      <c r="AK751"/>
      <c r="AL751"/>
    </row>
    <row r="752" spans="26:38" x14ac:dyDescent="0.25">
      <c r="Z752"/>
      <c r="AA752"/>
      <c r="AB752"/>
      <c r="AC752"/>
      <c r="AD752"/>
      <c r="AE752"/>
      <c r="AF752"/>
      <c r="AG752"/>
      <c r="AH752"/>
      <c r="AK752"/>
      <c r="AL752"/>
    </row>
    <row r="753" spans="2:38" x14ac:dyDescent="0.25">
      <c r="Z753"/>
      <c r="AA753"/>
      <c r="AB753"/>
      <c r="AC753"/>
      <c r="AD753"/>
      <c r="AE753"/>
      <c r="AF753"/>
      <c r="AG753"/>
      <c r="AH753"/>
      <c r="AK753"/>
      <c r="AL753"/>
    </row>
    <row r="754" spans="2:38" x14ac:dyDescent="0.25">
      <c r="Z754"/>
      <c r="AA754"/>
      <c r="AB754"/>
      <c r="AC754"/>
      <c r="AD754"/>
      <c r="AE754"/>
      <c r="AF754"/>
      <c r="AG754"/>
      <c r="AH754"/>
      <c r="AK754"/>
      <c r="AL754"/>
    </row>
    <row r="755" spans="2:38" x14ac:dyDescent="0.25">
      <c r="Z755"/>
      <c r="AA755"/>
      <c r="AB755"/>
      <c r="AC755"/>
      <c r="AD755"/>
      <c r="AE755"/>
      <c r="AF755"/>
      <c r="AG755"/>
      <c r="AH755"/>
      <c r="AK755"/>
      <c r="AL755"/>
    </row>
    <row r="756" spans="2:38" x14ac:dyDescent="0.25">
      <c r="Z756"/>
      <c r="AA756"/>
      <c r="AB756"/>
      <c r="AC756"/>
      <c r="AD756"/>
      <c r="AE756"/>
      <c r="AF756"/>
      <c r="AG756"/>
      <c r="AH756"/>
      <c r="AK756"/>
      <c r="AL756"/>
    </row>
    <row r="757" spans="2:38" x14ac:dyDescent="0.25">
      <c r="B757" s="10"/>
      <c r="C757" s="10"/>
      <c r="D757" s="10"/>
      <c r="Z757"/>
      <c r="AA757"/>
      <c r="AB757"/>
      <c r="AC757"/>
      <c r="AD757"/>
      <c r="AE757"/>
      <c r="AF757"/>
      <c r="AG757"/>
      <c r="AH757"/>
      <c r="AK757"/>
      <c r="AL757"/>
    </row>
    <row r="758" spans="2:38" x14ac:dyDescent="0.25">
      <c r="B758" s="10"/>
      <c r="C758" s="10"/>
      <c r="D758" s="10"/>
      <c r="Z758"/>
      <c r="AA758"/>
      <c r="AB758"/>
      <c r="AC758"/>
      <c r="AD758"/>
      <c r="AE758"/>
      <c r="AF758"/>
      <c r="AG758"/>
      <c r="AH758"/>
      <c r="AK758"/>
      <c r="AL758"/>
    </row>
    <row r="759" spans="2:38" x14ac:dyDescent="0.25">
      <c r="B759" s="10"/>
      <c r="C759" s="10"/>
      <c r="D759" s="10"/>
      <c r="Z759"/>
      <c r="AA759"/>
      <c r="AB759"/>
      <c r="AC759"/>
      <c r="AD759"/>
      <c r="AE759"/>
      <c r="AF759"/>
      <c r="AG759"/>
      <c r="AH759"/>
      <c r="AK759"/>
      <c r="AL759"/>
    </row>
    <row r="760" spans="2:38" x14ac:dyDescent="0.25">
      <c r="B760" s="10"/>
      <c r="C760" s="10"/>
      <c r="D760" s="10"/>
      <c r="Z760"/>
      <c r="AA760"/>
      <c r="AB760"/>
      <c r="AC760"/>
      <c r="AD760"/>
      <c r="AE760"/>
      <c r="AF760"/>
      <c r="AG760"/>
      <c r="AH760"/>
      <c r="AK760"/>
      <c r="AL760"/>
    </row>
    <row r="761" spans="2:38" x14ac:dyDescent="0.25">
      <c r="B761" s="10"/>
      <c r="C761" s="10"/>
      <c r="D761" s="10"/>
      <c r="Z761"/>
      <c r="AA761"/>
      <c r="AB761"/>
      <c r="AC761"/>
      <c r="AD761"/>
      <c r="AE761"/>
      <c r="AF761"/>
      <c r="AG761"/>
      <c r="AH761"/>
      <c r="AK761"/>
      <c r="AL761"/>
    </row>
    <row r="762" spans="2:38" x14ac:dyDescent="0.25">
      <c r="B762" s="10"/>
      <c r="C762" s="10"/>
      <c r="D762" s="10"/>
      <c r="Z762"/>
      <c r="AA762"/>
      <c r="AB762"/>
      <c r="AC762"/>
      <c r="AD762"/>
      <c r="AE762"/>
      <c r="AF762"/>
      <c r="AG762"/>
      <c r="AH762"/>
      <c r="AK762"/>
      <c r="AL762"/>
    </row>
    <row r="763" spans="2:38" x14ac:dyDescent="0.25">
      <c r="B763" s="10"/>
      <c r="C763" s="10"/>
      <c r="D763" s="10"/>
      <c r="Z763"/>
      <c r="AA763"/>
      <c r="AB763"/>
      <c r="AC763"/>
      <c r="AD763"/>
      <c r="AE763"/>
      <c r="AF763"/>
      <c r="AG763"/>
      <c r="AH763"/>
      <c r="AK763"/>
      <c r="AL763"/>
    </row>
    <row r="764" spans="2:38" x14ac:dyDescent="0.25">
      <c r="B764" s="10"/>
      <c r="C764" s="10"/>
      <c r="D764" s="10"/>
      <c r="Z764"/>
      <c r="AA764"/>
      <c r="AB764"/>
      <c r="AC764"/>
      <c r="AD764"/>
      <c r="AE764"/>
      <c r="AF764"/>
      <c r="AG764"/>
      <c r="AH764"/>
      <c r="AK764"/>
      <c r="AL764"/>
    </row>
    <row r="765" spans="2:38" x14ac:dyDescent="0.25">
      <c r="B765" s="10"/>
      <c r="C765" s="10"/>
      <c r="D765" s="10"/>
      <c r="Z765"/>
      <c r="AA765"/>
      <c r="AB765"/>
      <c r="AC765"/>
      <c r="AD765"/>
      <c r="AE765"/>
      <c r="AF765"/>
      <c r="AG765"/>
      <c r="AH765"/>
      <c r="AK765"/>
      <c r="AL765"/>
    </row>
    <row r="766" spans="2:38" x14ac:dyDescent="0.25">
      <c r="B766" s="10"/>
      <c r="C766" s="10"/>
      <c r="D766" s="10"/>
      <c r="Z766"/>
      <c r="AA766"/>
      <c r="AB766"/>
      <c r="AC766"/>
      <c r="AD766"/>
      <c r="AE766"/>
      <c r="AF766"/>
      <c r="AG766"/>
      <c r="AH766"/>
      <c r="AK766"/>
      <c r="AL766"/>
    </row>
    <row r="767" spans="2:38" x14ac:dyDescent="0.25">
      <c r="B767" s="10"/>
      <c r="C767" s="10"/>
      <c r="D767" s="10"/>
      <c r="Z767"/>
      <c r="AA767"/>
      <c r="AB767"/>
      <c r="AC767"/>
      <c r="AD767"/>
      <c r="AE767"/>
      <c r="AF767"/>
      <c r="AG767"/>
      <c r="AH767"/>
      <c r="AK767"/>
      <c r="AL767"/>
    </row>
    <row r="768" spans="2:38" x14ac:dyDescent="0.25">
      <c r="B768" s="10"/>
      <c r="C768" s="10"/>
      <c r="D768" s="10"/>
      <c r="Z768"/>
      <c r="AA768"/>
      <c r="AB768"/>
      <c r="AC768"/>
      <c r="AD768"/>
      <c r="AE768"/>
      <c r="AF768"/>
      <c r="AG768"/>
      <c r="AH768"/>
      <c r="AK768"/>
      <c r="AL768"/>
    </row>
    <row r="769" spans="2:38" x14ac:dyDescent="0.25">
      <c r="B769" s="10"/>
      <c r="C769" s="10"/>
      <c r="D769" s="10"/>
      <c r="Z769"/>
      <c r="AA769"/>
      <c r="AB769"/>
      <c r="AC769"/>
      <c r="AD769"/>
      <c r="AE769"/>
      <c r="AF769"/>
      <c r="AG769"/>
      <c r="AH769"/>
      <c r="AK769"/>
      <c r="AL769"/>
    </row>
    <row r="770" spans="2:38" x14ac:dyDescent="0.25">
      <c r="B770" s="10"/>
      <c r="C770" s="10"/>
      <c r="D770" s="10"/>
      <c r="Z770"/>
      <c r="AA770"/>
      <c r="AB770"/>
      <c r="AC770"/>
      <c r="AD770"/>
      <c r="AE770"/>
      <c r="AF770"/>
      <c r="AG770"/>
      <c r="AH770"/>
      <c r="AK770"/>
      <c r="AL770"/>
    </row>
    <row r="771" spans="2:38" x14ac:dyDescent="0.25">
      <c r="B771" s="10"/>
      <c r="C771" s="10"/>
      <c r="D771" s="10"/>
      <c r="Z771"/>
      <c r="AA771"/>
      <c r="AB771"/>
      <c r="AC771"/>
      <c r="AD771"/>
      <c r="AE771"/>
      <c r="AF771"/>
      <c r="AG771"/>
      <c r="AH771"/>
      <c r="AK771"/>
      <c r="AL771"/>
    </row>
    <row r="772" spans="2:38" x14ac:dyDescent="0.25">
      <c r="B772" s="10"/>
      <c r="C772" s="10"/>
      <c r="D772" s="10"/>
      <c r="Z772"/>
      <c r="AA772"/>
      <c r="AB772"/>
      <c r="AC772"/>
      <c r="AD772"/>
      <c r="AE772"/>
      <c r="AF772"/>
      <c r="AG772"/>
      <c r="AH772"/>
      <c r="AK772"/>
      <c r="AL772"/>
    </row>
    <row r="773" spans="2:38" x14ac:dyDescent="0.25">
      <c r="B773" s="10"/>
      <c r="C773" s="10"/>
      <c r="D773" s="10"/>
      <c r="Z773"/>
      <c r="AA773"/>
      <c r="AB773"/>
      <c r="AC773"/>
      <c r="AD773"/>
      <c r="AE773"/>
      <c r="AF773"/>
      <c r="AG773"/>
      <c r="AH773"/>
      <c r="AK773"/>
      <c r="AL773"/>
    </row>
    <row r="774" spans="2:38" x14ac:dyDescent="0.25">
      <c r="B774" s="10"/>
      <c r="C774" s="10"/>
      <c r="D774" s="10"/>
      <c r="Z774"/>
      <c r="AA774"/>
      <c r="AB774"/>
      <c r="AC774"/>
      <c r="AD774"/>
      <c r="AE774"/>
      <c r="AF774"/>
      <c r="AG774"/>
      <c r="AH774"/>
      <c r="AK774"/>
      <c r="AL774"/>
    </row>
    <row r="775" spans="2:38" x14ac:dyDescent="0.25">
      <c r="B775" s="10"/>
      <c r="C775" s="10"/>
      <c r="D775" s="10"/>
      <c r="Z775"/>
      <c r="AA775"/>
      <c r="AB775"/>
      <c r="AC775"/>
      <c r="AD775"/>
      <c r="AE775"/>
      <c r="AF775"/>
      <c r="AG775"/>
      <c r="AH775"/>
      <c r="AK775"/>
      <c r="AL775"/>
    </row>
    <row r="776" spans="2:38" x14ac:dyDescent="0.25">
      <c r="B776" s="10"/>
      <c r="C776" s="10"/>
      <c r="D776" s="10"/>
      <c r="Z776"/>
      <c r="AA776"/>
      <c r="AB776"/>
      <c r="AC776"/>
      <c r="AD776"/>
      <c r="AE776"/>
      <c r="AF776"/>
      <c r="AG776"/>
      <c r="AH776"/>
      <c r="AK776"/>
      <c r="AL776"/>
    </row>
    <row r="777" spans="2:38" x14ac:dyDescent="0.25">
      <c r="B777" s="10"/>
      <c r="C777" s="10"/>
      <c r="D777" s="10"/>
      <c r="Z777"/>
      <c r="AA777"/>
      <c r="AB777"/>
      <c r="AC777"/>
      <c r="AD777"/>
      <c r="AE777"/>
      <c r="AF777"/>
      <c r="AG777"/>
      <c r="AH777"/>
      <c r="AK777"/>
      <c r="AL777"/>
    </row>
    <row r="778" spans="2:38" x14ac:dyDescent="0.25">
      <c r="B778" s="10"/>
      <c r="C778" s="10"/>
      <c r="D778" s="10"/>
      <c r="Z778"/>
      <c r="AA778"/>
      <c r="AB778"/>
      <c r="AC778"/>
      <c r="AD778"/>
      <c r="AE778"/>
      <c r="AF778"/>
      <c r="AG778"/>
      <c r="AH778"/>
      <c r="AK778"/>
      <c r="AL778"/>
    </row>
    <row r="779" spans="2:38" x14ac:dyDescent="0.25">
      <c r="B779" s="10"/>
      <c r="C779" s="10"/>
      <c r="D779" s="10"/>
      <c r="Z779"/>
      <c r="AA779"/>
      <c r="AB779"/>
      <c r="AC779"/>
      <c r="AD779"/>
      <c r="AE779"/>
      <c r="AF779"/>
      <c r="AG779"/>
      <c r="AH779"/>
      <c r="AK779"/>
      <c r="AL779"/>
    </row>
    <row r="780" spans="2:38" x14ac:dyDescent="0.25">
      <c r="B780" s="10"/>
      <c r="C780" s="10"/>
      <c r="D780" s="10"/>
      <c r="Z780"/>
      <c r="AA780"/>
      <c r="AB780"/>
      <c r="AC780"/>
      <c r="AD780"/>
      <c r="AE780"/>
      <c r="AF780"/>
      <c r="AG780"/>
      <c r="AH780"/>
      <c r="AK780"/>
      <c r="AL780"/>
    </row>
    <row r="781" spans="2:38" x14ac:dyDescent="0.25">
      <c r="B781" s="10"/>
      <c r="C781" s="10"/>
      <c r="D781" s="10"/>
      <c r="Z781"/>
      <c r="AA781"/>
      <c r="AB781"/>
      <c r="AC781"/>
      <c r="AD781"/>
      <c r="AE781"/>
      <c r="AF781"/>
      <c r="AG781"/>
      <c r="AH781"/>
      <c r="AK781"/>
      <c r="AL781"/>
    </row>
    <row r="782" spans="2:38" x14ac:dyDescent="0.25">
      <c r="B782" s="10"/>
      <c r="C782" s="10"/>
      <c r="D782" s="10"/>
      <c r="Z782"/>
      <c r="AA782"/>
      <c r="AB782"/>
      <c r="AC782"/>
      <c r="AD782"/>
      <c r="AE782"/>
      <c r="AF782"/>
      <c r="AG782"/>
      <c r="AH782"/>
      <c r="AK782"/>
      <c r="AL782"/>
    </row>
    <row r="783" spans="2:38" x14ac:dyDescent="0.25">
      <c r="B783" s="10"/>
      <c r="C783" s="10"/>
      <c r="D783" s="10"/>
      <c r="Z783"/>
      <c r="AA783"/>
      <c r="AB783"/>
      <c r="AC783"/>
      <c r="AD783"/>
      <c r="AE783"/>
      <c r="AF783"/>
      <c r="AG783"/>
      <c r="AH783"/>
      <c r="AK783"/>
      <c r="AL783"/>
    </row>
    <row r="784" spans="2:38" x14ac:dyDescent="0.25">
      <c r="B784" s="10"/>
      <c r="C784" s="10"/>
      <c r="D784" s="10"/>
      <c r="Z784"/>
      <c r="AA784"/>
      <c r="AB784"/>
      <c r="AC784"/>
      <c r="AD784"/>
      <c r="AE784"/>
      <c r="AF784"/>
      <c r="AG784"/>
      <c r="AH784"/>
      <c r="AK784"/>
      <c r="AL784"/>
    </row>
    <row r="785" spans="2:38" x14ac:dyDescent="0.25">
      <c r="B785" s="10"/>
      <c r="C785" s="10"/>
      <c r="D785" s="10"/>
      <c r="Z785"/>
      <c r="AA785"/>
      <c r="AB785"/>
      <c r="AC785"/>
      <c r="AD785"/>
      <c r="AE785"/>
      <c r="AF785"/>
      <c r="AG785"/>
      <c r="AH785"/>
      <c r="AK785"/>
      <c r="AL785"/>
    </row>
    <row r="786" spans="2:38" x14ac:dyDescent="0.25">
      <c r="B786" s="10"/>
      <c r="C786" s="10"/>
      <c r="D786" s="10"/>
      <c r="Z786"/>
      <c r="AA786"/>
      <c r="AB786"/>
      <c r="AC786"/>
      <c r="AD786"/>
      <c r="AE786"/>
      <c r="AF786"/>
      <c r="AG786"/>
      <c r="AH786"/>
      <c r="AK786"/>
      <c r="AL786"/>
    </row>
    <row r="787" spans="2:38" x14ac:dyDescent="0.25">
      <c r="B787" s="10"/>
      <c r="C787" s="10"/>
      <c r="D787" s="10"/>
      <c r="Z787"/>
      <c r="AA787"/>
      <c r="AB787"/>
      <c r="AC787"/>
      <c r="AD787"/>
      <c r="AE787"/>
      <c r="AF787"/>
      <c r="AG787"/>
      <c r="AH787"/>
      <c r="AK787"/>
      <c r="AL787"/>
    </row>
    <row r="788" spans="2:38" x14ac:dyDescent="0.25">
      <c r="B788" s="10"/>
      <c r="C788" s="10"/>
      <c r="D788" s="10"/>
      <c r="Z788"/>
      <c r="AA788"/>
      <c r="AB788"/>
      <c r="AC788"/>
      <c r="AD788"/>
      <c r="AE788"/>
      <c r="AF788"/>
      <c r="AG788"/>
      <c r="AH788"/>
      <c r="AK788"/>
      <c r="AL788"/>
    </row>
    <row r="789" spans="2:38" x14ac:dyDescent="0.25">
      <c r="B789" s="10"/>
      <c r="C789" s="10"/>
      <c r="D789" s="10"/>
      <c r="Z789"/>
      <c r="AA789"/>
      <c r="AB789"/>
      <c r="AC789"/>
      <c r="AD789"/>
      <c r="AE789"/>
      <c r="AF789"/>
      <c r="AG789"/>
      <c r="AH789"/>
      <c r="AK789"/>
      <c r="AL789"/>
    </row>
    <row r="790" spans="2:38" x14ac:dyDescent="0.25">
      <c r="B790" s="10"/>
      <c r="C790" s="10"/>
      <c r="D790" s="10"/>
      <c r="Z790"/>
      <c r="AA790"/>
      <c r="AB790"/>
      <c r="AC790"/>
      <c r="AD790"/>
      <c r="AE790"/>
      <c r="AF790"/>
      <c r="AG790"/>
      <c r="AH790"/>
      <c r="AK790"/>
      <c r="AL790"/>
    </row>
    <row r="791" spans="2:38" x14ac:dyDescent="0.25">
      <c r="B791" s="10"/>
      <c r="C791" s="10"/>
      <c r="D791" s="10"/>
      <c r="Z791"/>
      <c r="AA791"/>
      <c r="AB791"/>
      <c r="AC791"/>
      <c r="AD791"/>
      <c r="AE791"/>
      <c r="AF791"/>
      <c r="AG791"/>
      <c r="AH791"/>
      <c r="AK791"/>
      <c r="AL791"/>
    </row>
    <row r="792" spans="2:38" x14ac:dyDescent="0.25">
      <c r="B792" s="10"/>
      <c r="C792" s="10"/>
      <c r="D792" s="10"/>
      <c r="Z792"/>
      <c r="AA792"/>
      <c r="AB792"/>
      <c r="AC792"/>
      <c r="AD792"/>
      <c r="AE792"/>
      <c r="AF792"/>
      <c r="AG792"/>
      <c r="AH792"/>
      <c r="AK792"/>
      <c r="AL792"/>
    </row>
    <row r="793" spans="2:38" x14ac:dyDescent="0.25">
      <c r="B793" s="10"/>
      <c r="C793" s="10"/>
      <c r="D793" s="10"/>
      <c r="Z793"/>
      <c r="AA793"/>
      <c r="AB793"/>
      <c r="AC793"/>
      <c r="AD793"/>
      <c r="AE793"/>
      <c r="AF793"/>
      <c r="AG793"/>
      <c r="AH793"/>
      <c r="AK793"/>
      <c r="AL793"/>
    </row>
    <row r="794" spans="2:38" x14ac:dyDescent="0.25">
      <c r="B794" s="10"/>
      <c r="C794" s="10"/>
      <c r="D794" s="10"/>
      <c r="Z794"/>
      <c r="AA794"/>
      <c r="AB794"/>
      <c r="AC794"/>
      <c r="AD794"/>
      <c r="AE794"/>
      <c r="AF794"/>
      <c r="AG794"/>
      <c r="AH794"/>
      <c r="AK794"/>
      <c r="AL794"/>
    </row>
    <row r="795" spans="2:38" x14ac:dyDescent="0.25">
      <c r="B795" s="10"/>
      <c r="C795" s="10"/>
      <c r="D795" s="10"/>
      <c r="Z795"/>
      <c r="AA795"/>
      <c r="AB795"/>
      <c r="AC795"/>
      <c r="AD795"/>
      <c r="AE795"/>
      <c r="AF795"/>
      <c r="AG795"/>
      <c r="AH795"/>
      <c r="AK795"/>
      <c r="AL795"/>
    </row>
    <row r="796" spans="2:38" x14ac:dyDescent="0.25">
      <c r="B796" s="10"/>
      <c r="C796" s="10"/>
      <c r="D796" s="10"/>
      <c r="Z796"/>
      <c r="AA796"/>
      <c r="AB796"/>
      <c r="AC796"/>
      <c r="AD796"/>
      <c r="AE796"/>
      <c r="AF796"/>
      <c r="AG796"/>
      <c r="AH796"/>
      <c r="AK796"/>
      <c r="AL796"/>
    </row>
    <row r="797" spans="2:38" x14ac:dyDescent="0.25">
      <c r="B797" s="10"/>
      <c r="C797" s="10"/>
      <c r="D797" s="10"/>
      <c r="Z797"/>
      <c r="AA797"/>
      <c r="AB797"/>
      <c r="AC797"/>
      <c r="AD797"/>
      <c r="AE797"/>
      <c r="AF797"/>
      <c r="AG797"/>
      <c r="AH797"/>
      <c r="AK797"/>
      <c r="AL797"/>
    </row>
    <row r="798" spans="2:38" x14ac:dyDescent="0.25">
      <c r="B798" s="10"/>
      <c r="C798" s="10"/>
      <c r="D798" s="10"/>
      <c r="Z798"/>
      <c r="AA798"/>
      <c r="AB798"/>
      <c r="AC798"/>
      <c r="AD798"/>
      <c r="AE798"/>
      <c r="AF798"/>
      <c r="AG798"/>
      <c r="AH798"/>
      <c r="AK798"/>
      <c r="AL798"/>
    </row>
    <row r="799" spans="2:38" x14ac:dyDescent="0.25">
      <c r="B799" s="10"/>
      <c r="C799" s="10"/>
      <c r="D799" s="10"/>
      <c r="Z799"/>
      <c r="AA799"/>
      <c r="AB799"/>
      <c r="AC799"/>
      <c r="AD799"/>
      <c r="AE799"/>
      <c r="AF799"/>
      <c r="AG799"/>
      <c r="AH799"/>
      <c r="AK799"/>
      <c r="AL799"/>
    </row>
    <row r="800" spans="2:38" x14ac:dyDescent="0.25">
      <c r="B800" s="10"/>
      <c r="C800" s="10"/>
      <c r="D800" s="10"/>
      <c r="Z800"/>
      <c r="AA800"/>
      <c r="AB800"/>
      <c r="AC800"/>
      <c r="AD800"/>
      <c r="AE800"/>
      <c r="AF800"/>
      <c r="AG800"/>
      <c r="AH800"/>
      <c r="AK800"/>
      <c r="AL800"/>
    </row>
    <row r="801" spans="2:38" x14ac:dyDescent="0.25">
      <c r="B801" s="10"/>
      <c r="C801" s="10"/>
      <c r="D801" s="10"/>
      <c r="Z801"/>
      <c r="AA801"/>
      <c r="AB801"/>
      <c r="AC801"/>
      <c r="AD801"/>
      <c r="AE801"/>
      <c r="AF801"/>
      <c r="AG801"/>
      <c r="AH801"/>
      <c r="AK801"/>
      <c r="AL801"/>
    </row>
    <row r="802" spans="2:38" x14ac:dyDescent="0.25">
      <c r="B802" s="10"/>
      <c r="C802" s="10"/>
      <c r="D802" s="10"/>
      <c r="Z802"/>
      <c r="AA802"/>
      <c r="AB802"/>
      <c r="AC802"/>
      <c r="AD802"/>
      <c r="AE802"/>
      <c r="AF802"/>
      <c r="AG802"/>
      <c r="AH802"/>
      <c r="AK802"/>
      <c r="AL802"/>
    </row>
    <row r="803" spans="2:38" x14ac:dyDescent="0.25">
      <c r="B803" s="10"/>
      <c r="C803" s="10"/>
      <c r="D803" s="10"/>
      <c r="Z803"/>
      <c r="AA803"/>
      <c r="AB803"/>
      <c r="AC803"/>
      <c r="AD803"/>
      <c r="AE803"/>
      <c r="AF803"/>
      <c r="AG803"/>
      <c r="AH803"/>
      <c r="AK803"/>
      <c r="AL803"/>
    </row>
    <row r="804" spans="2:38" x14ac:dyDescent="0.25">
      <c r="B804" s="10"/>
      <c r="C804" s="10"/>
      <c r="D804" s="10"/>
      <c r="Z804"/>
      <c r="AA804"/>
      <c r="AB804"/>
      <c r="AC804"/>
      <c r="AD804"/>
      <c r="AE804"/>
      <c r="AF804"/>
      <c r="AG804"/>
      <c r="AH804"/>
      <c r="AK804"/>
      <c r="AL804"/>
    </row>
    <row r="805" spans="2:38" x14ac:dyDescent="0.25">
      <c r="B805" s="10"/>
      <c r="C805" s="10"/>
      <c r="D805" s="10"/>
      <c r="Z805"/>
      <c r="AA805"/>
      <c r="AB805"/>
      <c r="AC805"/>
      <c r="AD805"/>
      <c r="AE805"/>
      <c r="AF805"/>
      <c r="AG805"/>
      <c r="AH805"/>
      <c r="AK805"/>
      <c r="AL805"/>
    </row>
    <row r="806" spans="2:38" x14ac:dyDescent="0.25">
      <c r="B806" s="10"/>
      <c r="C806" s="10"/>
      <c r="D806" s="10"/>
      <c r="Z806"/>
      <c r="AA806"/>
      <c r="AB806"/>
      <c r="AC806"/>
      <c r="AD806"/>
      <c r="AE806"/>
      <c r="AF806"/>
      <c r="AG806"/>
      <c r="AH806"/>
      <c r="AK806"/>
      <c r="AL806"/>
    </row>
    <row r="807" spans="2:38" x14ac:dyDescent="0.25">
      <c r="B807" s="10"/>
      <c r="C807" s="10"/>
      <c r="D807" s="10"/>
      <c r="Z807"/>
      <c r="AA807"/>
      <c r="AB807"/>
      <c r="AC807"/>
      <c r="AD807"/>
      <c r="AE807"/>
      <c r="AF807"/>
      <c r="AG807"/>
      <c r="AH807"/>
      <c r="AK807"/>
      <c r="AL807"/>
    </row>
    <row r="808" spans="2:38" x14ac:dyDescent="0.25">
      <c r="B808" s="10"/>
      <c r="C808" s="10"/>
      <c r="D808" s="10"/>
      <c r="Z808"/>
      <c r="AA808"/>
      <c r="AB808"/>
      <c r="AC808"/>
      <c r="AD808"/>
      <c r="AE808"/>
      <c r="AF808"/>
      <c r="AG808"/>
      <c r="AH808"/>
      <c r="AK808"/>
      <c r="AL808"/>
    </row>
    <row r="809" spans="2:38" x14ac:dyDescent="0.25">
      <c r="B809" s="10"/>
      <c r="C809" s="10"/>
      <c r="D809" s="10"/>
      <c r="Z809"/>
      <c r="AA809"/>
      <c r="AB809"/>
      <c r="AC809"/>
      <c r="AD809"/>
      <c r="AE809"/>
      <c r="AF809"/>
      <c r="AG809"/>
      <c r="AH809"/>
      <c r="AK809"/>
      <c r="AL809"/>
    </row>
    <row r="810" spans="2:38" x14ac:dyDescent="0.25">
      <c r="B810" s="10"/>
      <c r="C810" s="10"/>
      <c r="D810" s="10"/>
      <c r="Z810"/>
      <c r="AA810"/>
      <c r="AB810"/>
      <c r="AC810"/>
      <c r="AD810"/>
      <c r="AE810"/>
      <c r="AF810"/>
      <c r="AG810"/>
      <c r="AH810"/>
      <c r="AK810"/>
      <c r="AL810"/>
    </row>
    <row r="811" spans="2:38" x14ac:dyDescent="0.25">
      <c r="B811" s="10"/>
      <c r="C811" s="10"/>
      <c r="D811" s="10"/>
      <c r="Z811"/>
      <c r="AA811"/>
      <c r="AB811"/>
      <c r="AC811"/>
      <c r="AD811"/>
      <c r="AE811"/>
      <c r="AF811"/>
      <c r="AG811"/>
      <c r="AH811"/>
      <c r="AK811"/>
      <c r="AL811"/>
    </row>
    <row r="812" spans="2:38" x14ac:dyDescent="0.25">
      <c r="B812" s="10"/>
      <c r="C812" s="10"/>
      <c r="D812" s="10"/>
      <c r="Z812"/>
      <c r="AA812"/>
      <c r="AB812"/>
      <c r="AC812"/>
      <c r="AD812"/>
      <c r="AE812"/>
      <c r="AF812"/>
      <c r="AG812"/>
      <c r="AH812"/>
      <c r="AK812"/>
      <c r="AL812"/>
    </row>
    <row r="813" spans="2:38" x14ac:dyDescent="0.25">
      <c r="B813" s="10"/>
      <c r="C813" s="10"/>
      <c r="D813" s="10"/>
      <c r="Z813"/>
      <c r="AA813"/>
      <c r="AB813"/>
      <c r="AC813"/>
      <c r="AD813"/>
      <c r="AE813"/>
      <c r="AF813"/>
      <c r="AG813"/>
      <c r="AH813"/>
      <c r="AK813"/>
      <c r="AL813"/>
    </row>
    <row r="814" spans="2:38" x14ac:dyDescent="0.25">
      <c r="B814" s="10"/>
      <c r="C814" s="10"/>
      <c r="D814" s="10"/>
      <c r="Z814"/>
      <c r="AA814"/>
      <c r="AB814"/>
      <c r="AC814"/>
      <c r="AD814"/>
      <c r="AE814"/>
      <c r="AF814"/>
      <c r="AG814"/>
      <c r="AH814"/>
      <c r="AK814"/>
      <c r="AL814"/>
    </row>
    <row r="815" spans="2:38" x14ac:dyDescent="0.25">
      <c r="B815" s="10"/>
      <c r="C815" s="10"/>
      <c r="D815" s="10"/>
      <c r="Z815"/>
      <c r="AA815"/>
      <c r="AB815"/>
      <c r="AC815"/>
      <c r="AD815"/>
      <c r="AE815"/>
      <c r="AF815"/>
      <c r="AG815"/>
      <c r="AH815"/>
      <c r="AK815"/>
      <c r="AL815"/>
    </row>
    <row r="816" spans="2:38" x14ac:dyDescent="0.25">
      <c r="B816" s="10"/>
      <c r="C816" s="10"/>
      <c r="D816" s="10"/>
      <c r="Z816"/>
      <c r="AA816"/>
      <c r="AB816"/>
      <c r="AC816"/>
      <c r="AD816"/>
      <c r="AE816"/>
      <c r="AF816"/>
      <c r="AG816"/>
      <c r="AH816"/>
      <c r="AK816"/>
      <c r="AL816"/>
    </row>
    <row r="817" spans="2:38" x14ac:dyDescent="0.25">
      <c r="B817" s="10"/>
      <c r="C817" s="10"/>
      <c r="D817" s="10"/>
      <c r="Z817"/>
      <c r="AA817"/>
      <c r="AB817"/>
      <c r="AC817"/>
      <c r="AD817"/>
      <c r="AE817"/>
      <c r="AF817"/>
      <c r="AG817"/>
      <c r="AH817"/>
      <c r="AK817"/>
      <c r="AL817"/>
    </row>
    <row r="818" spans="2:38" x14ac:dyDescent="0.25">
      <c r="B818" s="10"/>
      <c r="C818" s="10"/>
      <c r="D818" s="10"/>
      <c r="Z818"/>
      <c r="AA818"/>
      <c r="AB818"/>
      <c r="AC818"/>
      <c r="AD818"/>
      <c r="AE818"/>
      <c r="AF818"/>
      <c r="AG818"/>
      <c r="AH818"/>
      <c r="AK818"/>
      <c r="AL818"/>
    </row>
    <row r="819" spans="2:38" x14ac:dyDescent="0.25">
      <c r="B819" s="10"/>
      <c r="C819" s="10"/>
      <c r="D819" s="10"/>
      <c r="Z819"/>
      <c r="AA819"/>
      <c r="AB819"/>
      <c r="AC819"/>
      <c r="AD819"/>
      <c r="AE819"/>
      <c r="AF819"/>
      <c r="AG819"/>
      <c r="AH819"/>
      <c r="AK819"/>
      <c r="AL819"/>
    </row>
    <row r="820" spans="2:38" x14ac:dyDescent="0.25">
      <c r="B820" s="10"/>
      <c r="C820" s="10"/>
      <c r="D820" s="10"/>
      <c r="Z820"/>
      <c r="AA820"/>
      <c r="AB820"/>
      <c r="AC820"/>
      <c r="AD820"/>
      <c r="AE820"/>
      <c r="AF820"/>
      <c r="AG820"/>
      <c r="AH820"/>
      <c r="AK820"/>
      <c r="AL820"/>
    </row>
    <row r="821" spans="2:38" x14ac:dyDescent="0.25">
      <c r="B821" s="10"/>
      <c r="C821" s="10"/>
      <c r="D821" s="10"/>
      <c r="Z821"/>
      <c r="AA821"/>
      <c r="AB821"/>
      <c r="AC821"/>
      <c r="AD821"/>
      <c r="AE821"/>
      <c r="AF821"/>
      <c r="AG821"/>
      <c r="AH821"/>
      <c r="AK821"/>
      <c r="AL821"/>
    </row>
    <row r="822" spans="2:38" x14ac:dyDescent="0.25">
      <c r="B822" s="10"/>
      <c r="C822" s="10"/>
      <c r="D822" s="10"/>
      <c r="Z822"/>
      <c r="AA822"/>
      <c r="AB822"/>
      <c r="AC822"/>
      <c r="AD822"/>
      <c r="AE822"/>
      <c r="AF822"/>
      <c r="AG822"/>
      <c r="AH822"/>
      <c r="AK822"/>
      <c r="AL822"/>
    </row>
    <row r="823" spans="2:38" x14ac:dyDescent="0.25">
      <c r="B823" s="10"/>
      <c r="C823" s="10"/>
      <c r="D823" s="10"/>
      <c r="Z823"/>
      <c r="AA823"/>
      <c r="AB823"/>
      <c r="AC823"/>
      <c r="AD823"/>
      <c r="AE823"/>
      <c r="AF823"/>
      <c r="AG823"/>
      <c r="AH823"/>
      <c r="AK823"/>
      <c r="AL823"/>
    </row>
    <row r="824" spans="2:38" x14ac:dyDescent="0.25">
      <c r="B824" s="10"/>
      <c r="C824" s="10"/>
      <c r="D824" s="10"/>
      <c r="Z824"/>
      <c r="AA824"/>
      <c r="AB824"/>
      <c r="AC824"/>
      <c r="AD824"/>
      <c r="AE824"/>
      <c r="AF824"/>
      <c r="AG824"/>
      <c r="AH824"/>
      <c r="AK824"/>
      <c r="AL824"/>
    </row>
    <row r="825" spans="2:38" x14ac:dyDescent="0.25">
      <c r="B825" s="10"/>
      <c r="C825" s="10"/>
      <c r="D825" s="10"/>
      <c r="Z825"/>
      <c r="AA825"/>
      <c r="AB825"/>
      <c r="AC825"/>
      <c r="AD825"/>
      <c r="AE825"/>
      <c r="AF825"/>
      <c r="AG825"/>
      <c r="AH825"/>
      <c r="AK825"/>
      <c r="AL825"/>
    </row>
    <row r="826" spans="2:38" x14ac:dyDescent="0.25">
      <c r="B826" s="10"/>
      <c r="C826" s="10"/>
      <c r="D826" s="10"/>
      <c r="Z826"/>
      <c r="AA826"/>
      <c r="AB826"/>
      <c r="AC826"/>
      <c r="AD826"/>
      <c r="AE826"/>
      <c r="AF826"/>
      <c r="AG826"/>
      <c r="AH826"/>
      <c r="AK826"/>
      <c r="AL826"/>
    </row>
    <row r="827" spans="2:38" x14ac:dyDescent="0.25">
      <c r="B827" s="10"/>
      <c r="C827" s="10"/>
      <c r="D827" s="10"/>
      <c r="Z827"/>
      <c r="AA827"/>
      <c r="AB827"/>
      <c r="AC827"/>
      <c r="AD827"/>
      <c r="AE827"/>
      <c r="AF827"/>
      <c r="AG827"/>
      <c r="AH827"/>
      <c r="AK827"/>
      <c r="AL827"/>
    </row>
    <row r="828" spans="2:38" x14ac:dyDescent="0.25">
      <c r="B828" s="10"/>
      <c r="C828" s="10"/>
      <c r="D828" s="10"/>
      <c r="Z828"/>
      <c r="AA828"/>
      <c r="AB828"/>
      <c r="AC828"/>
      <c r="AD828"/>
      <c r="AE828"/>
      <c r="AF828"/>
      <c r="AG828"/>
      <c r="AH828"/>
      <c r="AK828"/>
      <c r="AL828"/>
    </row>
    <row r="829" spans="2:38" x14ac:dyDescent="0.25">
      <c r="B829" s="10"/>
      <c r="C829" s="10"/>
      <c r="D829" s="10"/>
      <c r="Z829"/>
      <c r="AA829"/>
      <c r="AB829"/>
      <c r="AC829"/>
      <c r="AD829"/>
      <c r="AE829"/>
      <c r="AF829"/>
      <c r="AG829"/>
      <c r="AH829"/>
      <c r="AK829"/>
      <c r="AL829"/>
    </row>
    <row r="830" spans="2:38" x14ac:dyDescent="0.25">
      <c r="B830" s="10"/>
      <c r="C830" s="10"/>
      <c r="D830" s="10"/>
      <c r="Z830"/>
      <c r="AA830"/>
      <c r="AB830"/>
      <c r="AC830"/>
      <c r="AD830"/>
      <c r="AE830"/>
      <c r="AF830"/>
      <c r="AG830"/>
      <c r="AH830"/>
      <c r="AK830"/>
      <c r="AL830"/>
    </row>
    <row r="831" spans="2:38" x14ac:dyDescent="0.25">
      <c r="B831" s="10"/>
      <c r="C831" s="10"/>
      <c r="D831" s="10"/>
      <c r="Z831"/>
      <c r="AA831"/>
      <c r="AB831"/>
      <c r="AC831"/>
      <c r="AD831"/>
      <c r="AE831"/>
      <c r="AF831"/>
      <c r="AG831"/>
      <c r="AH831"/>
      <c r="AK831"/>
      <c r="AL831"/>
    </row>
    <row r="832" spans="2:38" x14ac:dyDescent="0.25">
      <c r="B832" s="10"/>
      <c r="C832" s="10"/>
      <c r="D832" s="10"/>
      <c r="Z832"/>
      <c r="AA832"/>
      <c r="AB832"/>
      <c r="AC832"/>
      <c r="AD832"/>
      <c r="AE832"/>
      <c r="AF832"/>
      <c r="AG832"/>
      <c r="AH832"/>
      <c r="AK832"/>
      <c r="AL832"/>
    </row>
    <row r="833" spans="2:38" x14ac:dyDescent="0.25">
      <c r="B833" s="10"/>
      <c r="C833" s="10"/>
      <c r="D833" s="10"/>
      <c r="Z833"/>
      <c r="AA833"/>
      <c r="AB833"/>
      <c r="AC833"/>
      <c r="AD833"/>
      <c r="AE833"/>
      <c r="AF833"/>
      <c r="AG833"/>
      <c r="AH833"/>
      <c r="AK833"/>
      <c r="AL833"/>
    </row>
    <row r="834" spans="2:38" x14ac:dyDescent="0.25">
      <c r="B834" s="10"/>
      <c r="C834" s="10"/>
      <c r="D834" s="10"/>
      <c r="Z834"/>
      <c r="AA834"/>
      <c r="AB834"/>
      <c r="AC834"/>
      <c r="AD834"/>
      <c r="AE834"/>
      <c r="AF834"/>
      <c r="AG834"/>
      <c r="AH834"/>
      <c r="AK834"/>
      <c r="AL834"/>
    </row>
    <row r="835" spans="2:38" x14ac:dyDescent="0.25">
      <c r="B835" s="10"/>
      <c r="C835" s="10"/>
      <c r="D835" s="10"/>
      <c r="Z835"/>
      <c r="AA835"/>
      <c r="AB835"/>
      <c r="AC835"/>
      <c r="AD835"/>
      <c r="AE835"/>
      <c r="AF835"/>
      <c r="AG835"/>
      <c r="AH835"/>
      <c r="AK835"/>
      <c r="AL835"/>
    </row>
    <row r="836" spans="2:38" x14ac:dyDescent="0.25">
      <c r="B836" s="10"/>
      <c r="C836" s="10"/>
      <c r="D836" s="10"/>
      <c r="Z836"/>
      <c r="AA836"/>
      <c r="AB836"/>
      <c r="AC836"/>
      <c r="AD836"/>
      <c r="AE836"/>
      <c r="AF836"/>
      <c r="AG836"/>
      <c r="AH836"/>
      <c r="AK836"/>
      <c r="AL836"/>
    </row>
    <row r="837" spans="2:38" x14ac:dyDescent="0.25">
      <c r="B837" s="10"/>
      <c r="C837" s="10"/>
      <c r="D837" s="10"/>
      <c r="Z837"/>
      <c r="AA837"/>
      <c r="AB837"/>
      <c r="AC837"/>
      <c r="AD837"/>
      <c r="AE837"/>
      <c r="AF837"/>
      <c r="AG837"/>
      <c r="AH837"/>
      <c r="AK837"/>
      <c r="AL837"/>
    </row>
    <row r="838" spans="2:38" x14ac:dyDescent="0.25">
      <c r="B838" s="10"/>
      <c r="C838" s="10"/>
      <c r="D838" s="10"/>
      <c r="Z838"/>
      <c r="AA838"/>
      <c r="AB838"/>
      <c r="AC838"/>
      <c r="AD838"/>
      <c r="AE838"/>
      <c r="AF838"/>
      <c r="AG838"/>
      <c r="AH838"/>
      <c r="AK838"/>
      <c r="AL838"/>
    </row>
    <row r="839" spans="2:38" x14ac:dyDescent="0.25">
      <c r="B839" s="10"/>
      <c r="C839" s="10"/>
      <c r="D839" s="10"/>
      <c r="Z839"/>
      <c r="AA839"/>
      <c r="AB839"/>
      <c r="AC839"/>
      <c r="AD839"/>
      <c r="AE839"/>
      <c r="AF839"/>
      <c r="AG839"/>
      <c r="AH839"/>
      <c r="AK839"/>
      <c r="AL839"/>
    </row>
    <row r="840" spans="2:38" x14ac:dyDescent="0.25">
      <c r="B840" s="10"/>
      <c r="C840" s="10"/>
      <c r="D840" s="10"/>
      <c r="Z840"/>
      <c r="AA840"/>
      <c r="AB840"/>
      <c r="AC840"/>
      <c r="AD840"/>
      <c r="AE840"/>
      <c r="AF840"/>
      <c r="AG840"/>
      <c r="AH840"/>
      <c r="AK840"/>
      <c r="AL840"/>
    </row>
    <row r="841" spans="2:38" x14ac:dyDescent="0.25">
      <c r="B841" s="10"/>
      <c r="C841" s="10"/>
      <c r="D841" s="10"/>
      <c r="Z841"/>
      <c r="AA841"/>
      <c r="AB841"/>
      <c r="AC841"/>
      <c r="AD841"/>
      <c r="AE841"/>
      <c r="AF841"/>
      <c r="AG841"/>
      <c r="AH841"/>
      <c r="AK841"/>
      <c r="AL841"/>
    </row>
    <row r="842" spans="2:38" x14ac:dyDescent="0.25">
      <c r="B842" s="10"/>
      <c r="C842" s="10"/>
      <c r="D842" s="10"/>
      <c r="Z842"/>
      <c r="AA842"/>
      <c r="AB842"/>
      <c r="AC842"/>
      <c r="AD842"/>
      <c r="AE842"/>
      <c r="AF842"/>
      <c r="AG842"/>
      <c r="AH842"/>
      <c r="AK842"/>
      <c r="AL842"/>
    </row>
    <row r="843" spans="2:38" x14ac:dyDescent="0.25">
      <c r="B843" s="10"/>
      <c r="C843" s="10"/>
      <c r="D843" s="10"/>
      <c r="Z843"/>
      <c r="AA843"/>
      <c r="AB843"/>
      <c r="AC843"/>
      <c r="AD843"/>
      <c r="AE843"/>
      <c r="AF843"/>
      <c r="AG843"/>
      <c r="AH843"/>
      <c r="AK843"/>
      <c r="AL843"/>
    </row>
    <row r="844" spans="2:38" x14ac:dyDescent="0.25">
      <c r="B844" s="10"/>
      <c r="C844" s="10"/>
      <c r="D844" s="10"/>
      <c r="Z844"/>
      <c r="AA844"/>
      <c r="AB844"/>
      <c r="AC844"/>
      <c r="AD844"/>
      <c r="AE844"/>
      <c r="AF844"/>
      <c r="AG844"/>
      <c r="AH844"/>
      <c r="AK844"/>
      <c r="AL844"/>
    </row>
    <row r="845" spans="2:38" x14ac:dyDescent="0.25">
      <c r="B845" s="10"/>
      <c r="C845" s="10"/>
      <c r="D845" s="10"/>
      <c r="Z845"/>
      <c r="AA845"/>
      <c r="AB845"/>
      <c r="AC845"/>
      <c r="AD845"/>
      <c r="AE845"/>
      <c r="AF845"/>
      <c r="AG845"/>
      <c r="AH845"/>
      <c r="AK845"/>
      <c r="AL845"/>
    </row>
    <row r="846" spans="2:38" x14ac:dyDescent="0.25">
      <c r="B846" s="10"/>
      <c r="C846" s="10"/>
      <c r="D846" s="10"/>
      <c r="Z846"/>
      <c r="AA846"/>
      <c r="AB846"/>
      <c r="AC846"/>
      <c r="AD846"/>
      <c r="AE846"/>
      <c r="AF846"/>
      <c r="AG846"/>
      <c r="AH846"/>
      <c r="AK846"/>
      <c r="AL846"/>
    </row>
    <row r="847" spans="2:38" x14ac:dyDescent="0.25">
      <c r="B847" s="10"/>
      <c r="C847" s="10"/>
      <c r="D847" s="10"/>
      <c r="Z847"/>
      <c r="AA847"/>
      <c r="AB847"/>
      <c r="AC847"/>
      <c r="AD847"/>
      <c r="AE847"/>
      <c r="AF847"/>
      <c r="AG847"/>
      <c r="AH847"/>
      <c r="AK847"/>
      <c r="AL847"/>
    </row>
    <row r="848" spans="2:38" x14ac:dyDescent="0.25">
      <c r="B848" s="10"/>
      <c r="C848" s="10"/>
      <c r="D848" s="10"/>
      <c r="Z848"/>
      <c r="AA848"/>
      <c r="AB848"/>
      <c r="AC848"/>
      <c r="AD848"/>
      <c r="AE848"/>
      <c r="AF848"/>
      <c r="AG848"/>
      <c r="AH848"/>
      <c r="AK848"/>
      <c r="AL848"/>
    </row>
    <row r="849" spans="2:38" x14ac:dyDescent="0.25">
      <c r="B849" s="10"/>
      <c r="C849" s="10"/>
      <c r="D849" s="10"/>
      <c r="Z849"/>
      <c r="AA849"/>
      <c r="AB849"/>
      <c r="AC849"/>
      <c r="AD849"/>
      <c r="AE849"/>
      <c r="AF849"/>
      <c r="AG849"/>
      <c r="AH849"/>
      <c r="AK849"/>
      <c r="AL849"/>
    </row>
    <row r="850" spans="2:38" x14ac:dyDescent="0.25">
      <c r="B850" s="10"/>
      <c r="C850" s="10"/>
      <c r="D850" s="10"/>
      <c r="Z850"/>
      <c r="AA850"/>
      <c r="AB850"/>
      <c r="AC850"/>
      <c r="AD850"/>
      <c r="AE850"/>
      <c r="AF850"/>
      <c r="AG850"/>
      <c r="AH850"/>
      <c r="AK850"/>
      <c r="AL850"/>
    </row>
    <row r="851" spans="2:38" x14ac:dyDescent="0.25">
      <c r="B851" s="10"/>
      <c r="C851" s="10"/>
      <c r="D851" s="10"/>
      <c r="Z851"/>
      <c r="AA851"/>
      <c r="AB851"/>
      <c r="AC851"/>
      <c r="AD851"/>
      <c r="AE851"/>
      <c r="AF851"/>
      <c r="AG851"/>
      <c r="AH851"/>
      <c r="AK851"/>
      <c r="AL851"/>
    </row>
    <row r="852" spans="2:38" x14ac:dyDescent="0.25">
      <c r="B852" s="10"/>
      <c r="C852" s="10"/>
      <c r="D852" s="10"/>
      <c r="Z852"/>
      <c r="AA852"/>
      <c r="AB852"/>
      <c r="AC852"/>
      <c r="AD852"/>
      <c r="AE852"/>
      <c r="AF852"/>
      <c r="AG852"/>
      <c r="AH852"/>
      <c r="AK852"/>
      <c r="AL852"/>
    </row>
    <row r="853" spans="2:38" x14ac:dyDescent="0.25">
      <c r="B853" s="10"/>
      <c r="C853" s="10"/>
      <c r="D853" s="10"/>
      <c r="Z853"/>
      <c r="AA853"/>
      <c r="AB853"/>
      <c r="AC853"/>
      <c r="AD853"/>
      <c r="AE853"/>
      <c r="AF853"/>
      <c r="AG853"/>
      <c r="AH853"/>
      <c r="AK853"/>
      <c r="AL853"/>
    </row>
    <row r="854" spans="2:38" x14ac:dyDescent="0.25">
      <c r="B854" s="10"/>
      <c r="C854" s="10"/>
      <c r="D854" s="10"/>
      <c r="Z854"/>
      <c r="AA854"/>
      <c r="AB854"/>
      <c r="AC854"/>
      <c r="AD854"/>
      <c r="AE854"/>
      <c r="AF854"/>
      <c r="AG854"/>
      <c r="AH854"/>
      <c r="AK854"/>
      <c r="AL854"/>
    </row>
    <row r="855" spans="2:38" x14ac:dyDescent="0.25">
      <c r="B855" s="10"/>
      <c r="C855" s="10"/>
      <c r="D855" s="10"/>
      <c r="AD855"/>
      <c r="AE855"/>
      <c r="AF855"/>
      <c r="AG855"/>
      <c r="AH855"/>
      <c r="AK855"/>
      <c r="AL855"/>
    </row>
    <row r="856" spans="2:38" x14ac:dyDescent="0.25">
      <c r="B856" s="10"/>
      <c r="C856" s="10"/>
      <c r="D856" s="10"/>
      <c r="AD856"/>
      <c r="AE856"/>
      <c r="AF856"/>
      <c r="AG856"/>
      <c r="AH856"/>
      <c r="AK856"/>
      <c r="AL856"/>
    </row>
    <row r="857" spans="2:38" x14ac:dyDescent="0.25">
      <c r="B857" s="10"/>
      <c r="C857" s="10"/>
      <c r="D857" s="10"/>
      <c r="AD857"/>
      <c r="AE857"/>
      <c r="AF857"/>
      <c r="AG857"/>
      <c r="AH857"/>
      <c r="AK857"/>
      <c r="AL857"/>
    </row>
    <row r="858" spans="2:38" x14ac:dyDescent="0.25">
      <c r="B858" s="10"/>
      <c r="C858" s="10"/>
      <c r="D858" s="10"/>
      <c r="AD858"/>
      <c r="AE858"/>
      <c r="AF858"/>
      <c r="AG858"/>
      <c r="AH858"/>
      <c r="AK858"/>
      <c r="AL858"/>
    </row>
    <row r="859" spans="2:38" x14ac:dyDescent="0.25">
      <c r="B859" s="10"/>
      <c r="C859" s="10"/>
      <c r="D859" s="10"/>
      <c r="AD859"/>
      <c r="AE859"/>
      <c r="AF859"/>
      <c r="AG859"/>
      <c r="AH859"/>
      <c r="AK859"/>
      <c r="AL859"/>
    </row>
    <row r="860" spans="2:38" x14ac:dyDescent="0.25">
      <c r="B860" s="10"/>
      <c r="C860" s="10"/>
      <c r="D860" s="10"/>
      <c r="AD860"/>
      <c r="AE860"/>
      <c r="AF860"/>
      <c r="AG860"/>
      <c r="AH860"/>
      <c r="AK860"/>
      <c r="AL860"/>
    </row>
    <row r="861" spans="2:38" x14ac:dyDescent="0.25">
      <c r="B861" s="10"/>
      <c r="C861" s="10"/>
      <c r="D861" s="10"/>
      <c r="AD861"/>
      <c r="AE861"/>
      <c r="AF861"/>
      <c r="AG861"/>
      <c r="AH861"/>
      <c r="AK861"/>
      <c r="AL861"/>
    </row>
    <row r="862" spans="2:38" x14ac:dyDescent="0.25">
      <c r="B862" s="10"/>
      <c r="C862" s="10"/>
      <c r="D862" s="10"/>
      <c r="AD862"/>
      <c r="AE862"/>
      <c r="AF862"/>
      <c r="AG862"/>
      <c r="AH862"/>
      <c r="AK862"/>
      <c r="AL862"/>
    </row>
    <row r="863" spans="2:38" x14ac:dyDescent="0.25">
      <c r="B863" s="10"/>
      <c r="C863" s="10"/>
      <c r="D863" s="10"/>
      <c r="AD863"/>
      <c r="AE863"/>
      <c r="AF863"/>
      <c r="AG863"/>
      <c r="AH863"/>
      <c r="AK863"/>
      <c r="AL863"/>
    </row>
    <row r="864" spans="2:38" x14ac:dyDescent="0.25">
      <c r="B864" s="10"/>
      <c r="C864" s="10"/>
      <c r="D864" s="10"/>
      <c r="AD864"/>
      <c r="AE864"/>
      <c r="AF864"/>
      <c r="AG864"/>
      <c r="AH864"/>
      <c r="AK864"/>
      <c r="AL864"/>
    </row>
    <row r="865" spans="2:38" x14ac:dyDescent="0.25">
      <c r="B865" s="10"/>
      <c r="C865" s="10"/>
      <c r="D865" s="10"/>
      <c r="AD865"/>
      <c r="AE865"/>
      <c r="AF865"/>
      <c r="AG865"/>
      <c r="AH865"/>
      <c r="AK865"/>
      <c r="AL865"/>
    </row>
    <row r="866" spans="2:38" x14ac:dyDescent="0.25">
      <c r="B866" s="10"/>
      <c r="C866" s="10"/>
      <c r="D866" s="10"/>
      <c r="AD866"/>
      <c r="AE866"/>
      <c r="AF866"/>
      <c r="AG866"/>
      <c r="AH866"/>
      <c r="AK866"/>
      <c r="AL866"/>
    </row>
    <row r="867" spans="2:38" x14ac:dyDescent="0.25">
      <c r="B867" s="10"/>
      <c r="C867" s="10"/>
      <c r="D867" s="10"/>
      <c r="AD867"/>
      <c r="AE867"/>
      <c r="AF867"/>
      <c r="AG867"/>
      <c r="AH867"/>
      <c r="AK867"/>
      <c r="AL867"/>
    </row>
    <row r="868" spans="2:38" x14ac:dyDescent="0.25">
      <c r="B868" s="10"/>
      <c r="C868" s="10"/>
      <c r="D868" s="10"/>
      <c r="AD868"/>
      <c r="AE868"/>
      <c r="AF868"/>
      <c r="AG868"/>
      <c r="AH868"/>
      <c r="AK868"/>
      <c r="AL868"/>
    </row>
    <row r="869" spans="2:38" x14ac:dyDescent="0.25">
      <c r="B869" s="10"/>
      <c r="C869" s="10"/>
      <c r="D869" s="10"/>
      <c r="AD869"/>
      <c r="AE869"/>
      <c r="AF869"/>
      <c r="AG869"/>
      <c r="AH869"/>
      <c r="AK869"/>
      <c r="AL869"/>
    </row>
    <row r="870" spans="2:38" x14ac:dyDescent="0.25">
      <c r="B870" s="10"/>
      <c r="C870" s="10"/>
      <c r="D870" s="10"/>
      <c r="AD870"/>
      <c r="AE870"/>
      <c r="AF870"/>
      <c r="AG870"/>
      <c r="AH870"/>
      <c r="AK870"/>
      <c r="AL870"/>
    </row>
    <row r="871" spans="2:38" x14ac:dyDescent="0.25">
      <c r="B871" s="10"/>
      <c r="C871" s="10"/>
      <c r="D871" s="10"/>
      <c r="AD871"/>
      <c r="AE871"/>
      <c r="AF871"/>
      <c r="AG871"/>
      <c r="AH871"/>
      <c r="AK871"/>
      <c r="AL871"/>
    </row>
    <row r="872" spans="2:38" x14ac:dyDescent="0.25">
      <c r="B872" s="10"/>
      <c r="C872" s="10"/>
      <c r="D872" s="10"/>
      <c r="AD872"/>
      <c r="AE872"/>
      <c r="AF872"/>
      <c r="AG872"/>
      <c r="AH872"/>
      <c r="AK872"/>
      <c r="AL872"/>
    </row>
    <row r="873" spans="2:38" x14ac:dyDescent="0.25">
      <c r="B873" s="10"/>
      <c r="C873" s="10"/>
      <c r="D873" s="10"/>
      <c r="AD873"/>
      <c r="AE873"/>
      <c r="AF873"/>
      <c r="AG873"/>
      <c r="AH873"/>
      <c r="AK873"/>
      <c r="AL873"/>
    </row>
    <row r="874" spans="2:38" x14ac:dyDescent="0.25">
      <c r="B874" s="10"/>
      <c r="C874" s="10"/>
      <c r="D874" s="10"/>
      <c r="AD874"/>
      <c r="AE874"/>
      <c r="AF874"/>
      <c r="AG874"/>
      <c r="AH874"/>
      <c r="AK874"/>
      <c r="AL874"/>
    </row>
    <row r="875" spans="2:38" x14ac:dyDescent="0.25">
      <c r="B875" s="10"/>
      <c r="C875" s="10"/>
      <c r="D875" s="10"/>
      <c r="AD875"/>
      <c r="AE875"/>
      <c r="AF875"/>
      <c r="AG875"/>
      <c r="AH875"/>
      <c r="AK875"/>
      <c r="AL875"/>
    </row>
    <row r="876" spans="2:38" x14ac:dyDescent="0.25">
      <c r="B876" s="10"/>
      <c r="C876" s="10"/>
      <c r="D876" s="10"/>
      <c r="AD876"/>
      <c r="AE876"/>
      <c r="AF876"/>
      <c r="AG876"/>
      <c r="AH876"/>
      <c r="AK876"/>
      <c r="AL876"/>
    </row>
    <row r="877" spans="2:38" x14ac:dyDescent="0.25">
      <c r="B877" s="10"/>
      <c r="C877" s="10"/>
      <c r="D877" s="10"/>
      <c r="AD877"/>
      <c r="AE877"/>
      <c r="AF877"/>
      <c r="AG877"/>
      <c r="AH877"/>
      <c r="AK877"/>
      <c r="AL877"/>
    </row>
    <row r="878" spans="2:38" x14ac:dyDescent="0.25">
      <c r="B878" s="10"/>
      <c r="C878" s="10"/>
      <c r="D878" s="10"/>
      <c r="AD878"/>
      <c r="AE878"/>
      <c r="AF878"/>
      <c r="AG878"/>
      <c r="AH878"/>
      <c r="AK878"/>
      <c r="AL878"/>
    </row>
    <row r="879" spans="2:38" x14ac:dyDescent="0.25">
      <c r="B879" s="10"/>
      <c r="C879" s="10"/>
      <c r="D879" s="10"/>
      <c r="AD879"/>
      <c r="AE879"/>
      <c r="AF879"/>
      <c r="AG879"/>
      <c r="AH879"/>
      <c r="AK879"/>
      <c r="AL879"/>
    </row>
    <row r="880" spans="2:38" x14ac:dyDescent="0.25">
      <c r="B880" s="10"/>
      <c r="C880" s="10"/>
      <c r="D880" s="10"/>
      <c r="AD880"/>
      <c r="AE880"/>
      <c r="AF880"/>
      <c r="AG880"/>
      <c r="AH880"/>
      <c r="AK880"/>
      <c r="AL880"/>
    </row>
    <row r="881" spans="2:38" x14ac:dyDescent="0.25">
      <c r="B881" s="10"/>
      <c r="C881" s="10"/>
      <c r="D881" s="10"/>
      <c r="AD881"/>
      <c r="AE881"/>
      <c r="AF881"/>
      <c r="AG881"/>
      <c r="AH881"/>
      <c r="AK881"/>
      <c r="AL881"/>
    </row>
    <row r="882" spans="2:38" x14ac:dyDescent="0.25">
      <c r="B882" s="10"/>
      <c r="C882" s="10"/>
      <c r="D882" s="10"/>
      <c r="AD882"/>
      <c r="AE882"/>
      <c r="AF882"/>
      <c r="AG882"/>
      <c r="AH882"/>
      <c r="AK882"/>
      <c r="AL882"/>
    </row>
    <row r="883" spans="2:38" x14ac:dyDescent="0.25">
      <c r="B883" s="10"/>
      <c r="C883" s="10"/>
      <c r="D883" s="10"/>
      <c r="AD883"/>
      <c r="AE883"/>
      <c r="AF883"/>
      <c r="AG883"/>
      <c r="AH883"/>
      <c r="AK883"/>
      <c r="AL883"/>
    </row>
    <row r="884" spans="2:38" x14ac:dyDescent="0.25">
      <c r="B884" s="10"/>
      <c r="C884" s="10"/>
      <c r="D884" s="10"/>
      <c r="AD884"/>
      <c r="AE884"/>
      <c r="AF884"/>
      <c r="AG884"/>
      <c r="AH884"/>
      <c r="AK884"/>
      <c r="AL884"/>
    </row>
    <row r="885" spans="2:38" x14ac:dyDescent="0.25">
      <c r="B885" s="10"/>
      <c r="C885" s="10"/>
      <c r="D885" s="10"/>
      <c r="AD885"/>
      <c r="AE885"/>
      <c r="AF885"/>
      <c r="AG885"/>
      <c r="AH885"/>
      <c r="AK885"/>
      <c r="AL885"/>
    </row>
    <row r="886" spans="2:38" x14ac:dyDescent="0.25">
      <c r="B886" s="10"/>
      <c r="C886" s="10"/>
      <c r="D886" s="10"/>
      <c r="AD886"/>
      <c r="AE886"/>
      <c r="AF886"/>
      <c r="AG886"/>
      <c r="AH886"/>
      <c r="AK886"/>
      <c r="AL886"/>
    </row>
    <row r="887" spans="2:38" x14ac:dyDescent="0.25">
      <c r="B887" s="10"/>
      <c r="C887" s="10"/>
      <c r="D887" s="10"/>
      <c r="AD887"/>
      <c r="AE887"/>
      <c r="AF887"/>
      <c r="AG887"/>
      <c r="AH887"/>
      <c r="AK887"/>
      <c r="AL887"/>
    </row>
    <row r="888" spans="2:38" x14ac:dyDescent="0.25">
      <c r="B888" s="10"/>
      <c r="C888" s="10"/>
      <c r="D888" s="10"/>
      <c r="AD888"/>
      <c r="AE888"/>
      <c r="AF888"/>
      <c r="AG888"/>
      <c r="AH888"/>
      <c r="AK888"/>
      <c r="AL888"/>
    </row>
    <row r="889" spans="2:38" x14ac:dyDescent="0.25">
      <c r="B889" s="10"/>
      <c r="C889" s="10"/>
      <c r="D889" s="10"/>
      <c r="AD889"/>
      <c r="AE889"/>
      <c r="AF889"/>
      <c r="AG889"/>
      <c r="AH889"/>
      <c r="AK889"/>
      <c r="AL889"/>
    </row>
    <row r="890" spans="2:38" x14ac:dyDescent="0.25">
      <c r="B890" s="10"/>
      <c r="C890" s="10"/>
      <c r="D890" s="10"/>
      <c r="AD890"/>
      <c r="AE890"/>
      <c r="AF890"/>
      <c r="AG890"/>
      <c r="AH890"/>
      <c r="AK890"/>
      <c r="AL890"/>
    </row>
    <row r="891" spans="2:38" x14ac:dyDescent="0.25">
      <c r="B891" s="10"/>
      <c r="C891" s="10"/>
      <c r="D891" s="10"/>
      <c r="AD891"/>
      <c r="AE891"/>
      <c r="AF891"/>
      <c r="AG891"/>
      <c r="AH891"/>
      <c r="AK891"/>
      <c r="AL891"/>
    </row>
    <row r="892" spans="2:38" x14ac:dyDescent="0.25">
      <c r="B892" s="10"/>
      <c r="C892" s="10"/>
      <c r="D892" s="10"/>
      <c r="AD892"/>
      <c r="AE892"/>
      <c r="AF892"/>
      <c r="AG892"/>
      <c r="AH892"/>
      <c r="AK892"/>
      <c r="AL892"/>
    </row>
    <row r="893" spans="2:38" x14ac:dyDescent="0.25">
      <c r="B893" s="10"/>
      <c r="C893" s="10"/>
      <c r="D893" s="10"/>
      <c r="AD893"/>
      <c r="AE893"/>
      <c r="AF893"/>
      <c r="AG893"/>
      <c r="AH893"/>
      <c r="AK893"/>
      <c r="AL893"/>
    </row>
    <row r="894" spans="2:38" x14ac:dyDescent="0.25">
      <c r="B894" s="10"/>
      <c r="C894" s="10"/>
      <c r="D894" s="10"/>
      <c r="AD894"/>
      <c r="AE894"/>
      <c r="AF894"/>
      <c r="AG894"/>
      <c r="AH894"/>
      <c r="AK894"/>
      <c r="AL894"/>
    </row>
    <row r="895" spans="2:38" x14ac:dyDescent="0.25">
      <c r="B895" s="10"/>
      <c r="C895" s="10"/>
      <c r="D895" s="10"/>
      <c r="AD895"/>
      <c r="AE895"/>
      <c r="AF895"/>
      <c r="AG895"/>
      <c r="AH895"/>
      <c r="AK895"/>
      <c r="AL895"/>
    </row>
    <row r="896" spans="2:38" x14ac:dyDescent="0.25">
      <c r="B896" s="10"/>
      <c r="C896" s="10"/>
      <c r="D896" s="10"/>
      <c r="AD896"/>
      <c r="AE896"/>
      <c r="AF896"/>
      <c r="AG896"/>
      <c r="AH896"/>
      <c r="AK896"/>
      <c r="AL896"/>
    </row>
    <row r="897" spans="2:38" x14ac:dyDescent="0.25">
      <c r="B897" s="10"/>
      <c r="C897" s="10"/>
      <c r="D897" s="10"/>
      <c r="AD897"/>
      <c r="AE897"/>
      <c r="AF897"/>
      <c r="AG897"/>
      <c r="AH897"/>
      <c r="AK897"/>
      <c r="AL897"/>
    </row>
    <row r="898" spans="2:38" x14ac:dyDescent="0.25">
      <c r="B898" s="10"/>
      <c r="C898" s="10"/>
      <c r="D898" s="10"/>
      <c r="AD898"/>
      <c r="AE898"/>
      <c r="AF898"/>
      <c r="AG898"/>
      <c r="AH898"/>
      <c r="AK898"/>
      <c r="AL898"/>
    </row>
    <row r="899" spans="2:38" x14ac:dyDescent="0.25">
      <c r="B899" s="10"/>
      <c r="C899" s="10"/>
      <c r="D899" s="10"/>
      <c r="AD899"/>
      <c r="AE899"/>
      <c r="AF899"/>
      <c r="AG899"/>
      <c r="AH899"/>
      <c r="AK899"/>
      <c r="AL899"/>
    </row>
    <row r="900" spans="2:38" x14ac:dyDescent="0.25">
      <c r="B900" s="10"/>
      <c r="C900" s="10"/>
      <c r="D900" s="10"/>
      <c r="AD900"/>
      <c r="AE900"/>
      <c r="AF900"/>
      <c r="AG900"/>
      <c r="AH900"/>
      <c r="AK900"/>
      <c r="AL900"/>
    </row>
    <row r="901" spans="2:38" x14ac:dyDescent="0.25">
      <c r="B901" s="10"/>
      <c r="C901" s="10"/>
      <c r="D901" s="10"/>
      <c r="AD901"/>
      <c r="AE901"/>
      <c r="AF901"/>
      <c r="AG901"/>
      <c r="AH901"/>
      <c r="AK901"/>
      <c r="AL901"/>
    </row>
    <row r="902" spans="2:38" x14ac:dyDescent="0.25">
      <c r="B902" s="10"/>
      <c r="C902" s="10"/>
      <c r="D902" s="10"/>
      <c r="AD902"/>
      <c r="AE902"/>
      <c r="AF902"/>
      <c r="AG902"/>
      <c r="AH902"/>
      <c r="AK902"/>
      <c r="AL902"/>
    </row>
    <row r="903" spans="2:38" x14ac:dyDescent="0.25">
      <c r="B903" s="10"/>
      <c r="C903" s="10"/>
      <c r="D903" s="10"/>
      <c r="AD903"/>
      <c r="AE903"/>
      <c r="AF903"/>
      <c r="AG903"/>
      <c r="AH903"/>
      <c r="AK903"/>
      <c r="AL903"/>
    </row>
    <row r="904" spans="2:38" x14ac:dyDescent="0.25">
      <c r="B904" s="10"/>
      <c r="C904" s="10"/>
      <c r="D904" s="10"/>
      <c r="AD904"/>
      <c r="AE904"/>
      <c r="AF904"/>
      <c r="AG904"/>
      <c r="AH904"/>
      <c r="AK904"/>
      <c r="AL904"/>
    </row>
    <row r="905" spans="2:38" x14ac:dyDescent="0.25">
      <c r="B905" s="10"/>
      <c r="C905" s="10"/>
      <c r="D905" s="10"/>
      <c r="AD905"/>
      <c r="AE905"/>
      <c r="AF905"/>
      <c r="AG905"/>
      <c r="AH905"/>
      <c r="AK905"/>
      <c r="AL905"/>
    </row>
    <row r="906" spans="2:38" x14ac:dyDescent="0.25">
      <c r="B906" s="10"/>
      <c r="C906" s="10"/>
      <c r="D906" s="10"/>
      <c r="AD906"/>
      <c r="AE906"/>
      <c r="AF906"/>
      <c r="AG906"/>
      <c r="AH906"/>
      <c r="AK906"/>
      <c r="AL906"/>
    </row>
    <row r="907" spans="2:38" x14ac:dyDescent="0.25">
      <c r="B907" s="10"/>
      <c r="C907" s="10"/>
      <c r="D907" s="10"/>
      <c r="AD907"/>
      <c r="AE907"/>
      <c r="AF907"/>
      <c r="AG907"/>
      <c r="AH907"/>
      <c r="AK907"/>
      <c r="AL907"/>
    </row>
    <row r="908" spans="2:38" x14ac:dyDescent="0.25">
      <c r="B908" s="10"/>
      <c r="C908" s="10"/>
      <c r="D908" s="10"/>
      <c r="AD908"/>
      <c r="AE908"/>
      <c r="AF908"/>
      <c r="AG908"/>
      <c r="AH908"/>
      <c r="AK908"/>
      <c r="AL908"/>
    </row>
    <row r="909" spans="2:38" x14ac:dyDescent="0.25">
      <c r="B909" s="10"/>
      <c r="C909" s="10"/>
      <c r="D909" s="10"/>
      <c r="AD909"/>
      <c r="AE909"/>
      <c r="AF909"/>
      <c r="AG909"/>
      <c r="AH909"/>
      <c r="AK909"/>
      <c r="AL909"/>
    </row>
    <row r="910" spans="2:38" x14ac:dyDescent="0.25">
      <c r="B910" s="10"/>
      <c r="C910" s="10"/>
      <c r="D910" s="10"/>
      <c r="AD910"/>
      <c r="AE910"/>
      <c r="AF910"/>
      <c r="AG910"/>
      <c r="AH910"/>
      <c r="AK910"/>
      <c r="AL910"/>
    </row>
    <row r="911" spans="2:38" x14ac:dyDescent="0.25">
      <c r="B911" s="10"/>
      <c r="C911" s="10"/>
      <c r="D911" s="10"/>
      <c r="AD911"/>
      <c r="AE911"/>
      <c r="AF911"/>
      <c r="AG911"/>
      <c r="AH911"/>
      <c r="AK911"/>
      <c r="AL911"/>
    </row>
    <row r="912" spans="2:38" x14ac:dyDescent="0.25">
      <c r="B912" s="10"/>
      <c r="C912" s="10"/>
      <c r="D912" s="10"/>
      <c r="AD912"/>
      <c r="AE912"/>
      <c r="AF912"/>
      <c r="AG912"/>
      <c r="AH912"/>
      <c r="AK912"/>
      <c r="AL912"/>
    </row>
    <row r="913" spans="2:38" x14ac:dyDescent="0.25">
      <c r="B913" s="10"/>
      <c r="C913" s="10"/>
      <c r="D913" s="10"/>
      <c r="AD913"/>
      <c r="AE913"/>
      <c r="AF913"/>
      <c r="AG913"/>
      <c r="AH913"/>
      <c r="AK913"/>
      <c r="AL913"/>
    </row>
    <row r="914" spans="2:38" x14ac:dyDescent="0.25">
      <c r="B914" s="10"/>
      <c r="C914" s="10"/>
      <c r="D914" s="10"/>
      <c r="AD914"/>
      <c r="AE914"/>
      <c r="AF914"/>
      <c r="AG914"/>
      <c r="AH914"/>
      <c r="AK914"/>
      <c r="AL914"/>
    </row>
    <row r="915" spans="2:38" x14ac:dyDescent="0.25">
      <c r="B915" s="10"/>
      <c r="C915" s="10"/>
      <c r="D915" s="10"/>
      <c r="AD915"/>
      <c r="AE915"/>
      <c r="AF915"/>
      <c r="AG915"/>
      <c r="AH915"/>
      <c r="AK915"/>
      <c r="AL915"/>
    </row>
    <row r="916" spans="2:38" x14ac:dyDescent="0.25">
      <c r="B916" s="10"/>
      <c r="C916" s="10"/>
      <c r="D916" s="10"/>
      <c r="AD916"/>
      <c r="AE916"/>
      <c r="AF916"/>
      <c r="AG916"/>
      <c r="AH916"/>
      <c r="AK916"/>
      <c r="AL916"/>
    </row>
    <row r="917" spans="2:38" x14ac:dyDescent="0.25">
      <c r="B917" s="10"/>
      <c r="C917" s="10"/>
      <c r="D917" s="10"/>
      <c r="AD917"/>
      <c r="AE917"/>
      <c r="AF917"/>
      <c r="AG917"/>
      <c r="AH917"/>
      <c r="AK917"/>
      <c r="AL917"/>
    </row>
    <row r="918" spans="2:38" x14ac:dyDescent="0.25">
      <c r="B918" s="10"/>
      <c r="C918" s="10"/>
      <c r="D918" s="10"/>
      <c r="AD918"/>
      <c r="AE918"/>
      <c r="AF918"/>
      <c r="AG918"/>
      <c r="AH918"/>
      <c r="AK918"/>
      <c r="AL918"/>
    </row>
    <row r="919" spans="2:38" x14ac:dyDescent="0.25">
      <c r="B919" s="10"/>
      <c r="C919" s="10"/>
      <c r="D919" s="10"/>
      <c r="AD919"/>
      <c r="AE919"/>
      <c r="AF919"/>
      <c r="AG919"/>
      <c r="AH919"/>
      <c r="AK919"/>
      <c r="AL919"/>
    </row>
    <row r="920" spans="2:38" x14ac:dyDescent="0.25">
      <c r="B920" s="10"/>
      <c r="C920" s="10"/>
      <c r="D920" s="10"/>
      <c r="AD920"/>
      <c r="AE920"/>
      <c r="AF920"/>
      <c r="AG920"/>
      <c r="AH920"/>
      <c r="AK920"/>
      <c r="AL920"/>
    </row>
    <row r="921" spans="2:38" x14ac:dyDescent="0.25">
      <c r="B921" s="10"/>
      <c r="C921" s="10"/>
      <c r="D921" s="10"/>
      <c r="AD921"/>
      <c r="AE921"/>
      <c r="AF921"/>
      <c r="AG921"/>
      <c r="AH921"/>
      <c r="AK921"/>
      <c r="AL921"/>
    </row>
    <row r="922" spans="2:38" x14ac:dyDescent="0.25">
      <c r="B922" s="10"/>
      <c r="C922" s="10"/>
      <c r="D922" s="10"/>
      <c r="AD922"/>
      <c r="AE922"/>
      <c r="AF922"/>
      <c r="AG922"/>
      <c r="AH922"/>
      <c r="AK922"/>
      <c r="AL922"/>
    </row>
    <row r="923" spans="2:38" x14ac:dyDescent="0.25">
      <c r="B923" s="10"/>
      <c r="C923" s="10"/>
      <c r="D923" s="10"/>
      <c r="AD923"/>
      <c r="AE923"/>
      <c r="AF923"/>
      <c r="AG923"/>
      <c r="AH923"/>
      <c r="AK923"/>
      <c r="AL923"/>
    </row>
    <row r="924" spans="2:38" x14ac:dyDescent="0.25">
      <c r="B924" s="10"/>
      <c r="C924" s="10"/>
      <c r="D924" s="10"/>
      <c r="AD924"/>
      <c r="AE924"/>
      <c r="AF924"/>
      <c r="AG924"/>
      <c r="AH924"/>
      <c r="AK924"/>
      <c r="AL924"/>
    </row>
    <row r="925" spans="2:38" x14ac:dyDescent="0.25">
      <c r="B925" s="10"/>
      <c r="C925" s="10"/>
      <c r="D925" s="10"/>
      <c r="AD925"/>
      <c r="AE925"/>
      <c r="AF925"/>
      <c r="AG925"/>
      <c r="AH925"/>
      <c r="AK925"/>
      <c r="AL925"/>
    </row>
    <row r="926" spans="2:38" x14ac:dyDescent="0.25">
      <c r="B926" s="10"/>
      <c r="C926" s="10"/>
      <c r="D926" s="10"/>
      <c r="AD926"/>
      <c r="AE926"/>
      <c r="AF926"/>
      <c r="AG926"/>
      <c r="AH926"/>
      <c r="AK926"/>
      <c r="AL926"/>
    </row>
    <row r="927" spans="2:38" x14ac:dyDescent="0.25">
      <c r="B927" s="10"/>
      <c r="C927" s="10"/>
      <c r="D927" s="10"/>
      <c r="AD927"/>
      <c r="AE927"/>
      <c r="AF927"/>
      <c r="AG927"/>
      <c r="AH927"/>
      <c r="AK927"/>
      <c r="AL927"/>
    </row>
    <row r="928" spans="2:38" x14ac:dyDescent="0.25">
      <c r="B928" s="10"/>
      <c r="C928" s="10"/>
      <c r="D928" s="10"/>
      <c r="AD928"/>
      <c r="AE928"/>
      <c r="AF928"/>
      <c r="AG928"/>
      <c r="AH928"/>
      <c r="AK928"/>
      <c r="AL928"/>
    </row>
    <row r="929" spans="2:38" x14ac:dyDescent="0.25">
      <c r="B929" s="10"/>
      <c r="C929" s="10"/>
      <c r="D929" s="10"/>
      <c r="AD929"/>
      <c r="AE929"/>
      <c r="AF929"/>
      <c r="AG929"/>
      <c r="AH929"/>
      <c r="AK929"/>
      <c r="AL929"/>
    </row>
    <row r="930" spans="2:38" x14ac:dyDescent="0.25">
      <c r="B930" s="10"/>
      <c r="C930" s="10"/>
      <c r="D930" s="10"/>
      <c r="AD930"/>
      <c r="AE930"/>
      <c r="AF930"/>
      <c r="AG930"/>
      <c r="AH930"/>
      <c r="AK930"/>
      <c r="AL930"/>
    </row>
    <row r="931" spans="2:38" x14ac:dyDescent="0.25">
      <c r="B931" s="10"/>
      <c r="C931" s="10"/>
      <c r="D931" s="10"/>
      <c r="AD931"/>
      <c r="AE931"/>
      <c r="AF931"/>
      <c r="AG931"/>
      <c r="AH931"/>
      <c r="AK931"/>
      <c r="AL931"/>
    </row>
    <row r="932" spans="2:38" x14ac:dyDescent="0.25">
      <c r="B932" s="10"/>
      <c r="C932" s="10"/>
      <c r="D932" s="10"/>
      <c r="AD932"/>
      <c r="AE932"/>
      <c r="AF932"/>
      <c r="AG932"/>
      <c r="AH932"/>
      <c r="AK932"/>
      <c r="AL932"/>
    </row>
    <row r="933" spans="2:38" x14ac:dyDescent="0.25">
      <c r="B933" s="10"/>
      <c r="C933" s="10"/>
      <c r="D933" s="10"/>
      <c r="AD933"/>
      <c r="AE933"/>
      <c r="AF933"/>
      <c r="AG933"/>
      <c r="AH933"/>
      <c r="AK933"/>
      <c r="AL933"/>
    </row>
    <row r="934" spans="2:38" x14ac:dyDescent="0.25">
      <c r="B934" s="10"/>
      <c r="C934" s="10"/>
      <c r="D934" s="10"/>
      <c r="AD934"/>
      <c r="AE934"/>
      <c r="AF934"/>
      <c r="AG934"/>
      <c r="AH934"/>
      <c r="AK934"/>
      <c r="AL934"/>
    </row>
    <row r="935" spans="2:38" x14ac:dyDescent="0.25">
      <c r="B935" s="10"/>
      <c r="C935" s="10"/>
      <c r="D935" s="10"/>
      <c r="AD935"/>
      <c r="AE935"/>
      <c r="AF935"/>
      <c r="AG935"/>
      <c r="AH935"/>
      <c r="AK935"/>
      <c r="AL935"/>
    </row>
    <row r="936" spans="2:38" x14ac:dyDescent="0.25">
      <c r="B936" s="10"/>
      <c r="C936" s="10"/>
      <c r="D936" s="10"/>
      <c r="AD936"/>
      <c r="AE936"/>
      <c r="AF936"/>
      <c r="AG936"/>
      <c r="AH936"/>
      <c r="AK936"/>
      <c r="AL936"/>
    </row>
    <row r="937" spans="2:38" x14ac:dyDescent="0.25">
      <c r="B937" s="10"/>
      <c r="C937" s="10"/>
      <c r="D937" s="10"/>
      <c r="AD937"/>
      <c r="AE937"/>
      <c r="AF937"/>
      <c r="AG937"/>
      <c r="AH937"/>
      <c r="AK937"/>
      <c r="AL937"/>
    </row>
    <row r="938" spans="2:38" x14ac:dyDescent="0.25">
      <c r="B938" s="10"/>
      <c r="C938" s="10"/>
      <c r="D938" s="10"/>
      <c r="AD938"/>
      <c r="AE938"/>
      <c r="AF938"/>
      <c r="AG938"/>
      <c r="AH938"/>
      <c r="AK938"/>
      <c r="AL938"/>
    </row>
    <row r="939" spans="2:38" x14ac:dyDescent="0.25">
      <c r="B939" s="10"/>
      <c r="C939" s="10"/>
      <c r="D939" s="10"/>
      <c r="AD939"/>
      <c r="AE939"/>
      <c r="AF939"/>
      <c r="AG939"/>
      <c r="AH939"/>
      <c r="AK939"/>
      <c r="AL939"/>
    </row>
    <row r="940" spans="2:38" x14ac:dyDescent="0.25">
      <c r="B940" s="10"/>
      <c r="C940" s="10"/>
      <c r="D940" s="10"/>
      <c r="AD940"/>
      <c r="AE940"/>
      <c r="AF940"/>
      <c r="AG940"/>
      <c r="AH940"/>
      <c r="AK940"/>
      <c r="AL940"/>
    </row>
    <row r="941" spans="2:38" x14ac:dyDescent="0.25">
      <c r="B941" s="10"/>
      <c r="C941" s="10"/>
      <c r="D941" s="10"/>
      <c r="AD941"/>
      <c r="AE941"/>
      <c r="AF941"/>
      <c r="AG941"/>
      <c r="AH941"/>
      <c r="AK941"/>
      <c r="AL941"/>
    </row>
    <row r="942" spans="2:38" x14ac:dyDescent="0.25">
      <c r="B942" s="10"/>
      <c r="C942" s="10"/>
      <c r="D942" s="10"/>
      <c r="AD942"/>
      <c r="AE942"/>
      <c r="AF942"/>
      <c r="AG942"/>
      <c r="AH942"/>
      <c r="AK942"/>
      <c r="AL942"/>
    </row>
    <row r="943" spans="2:38" x14ac:dyDescent="0.25">
      <c r="B943" s="10"/>
      <c r="C943" s="10"/>
      <c r="D943" s="10"/>
      <c r="AD943"/>
      <c r="AE943"/>
      <c r="AF943"/>
      <c r="AG943"/>
      <c r="AH943"/>
      <c r="AK943"/>
      <c r="AL943"/>
    </row>
    <row r="944" spans="2:38" x14ac:dyDescent="0.25">
      <c r="B944" s="10"/>
      <c r="C944" s="10"/>
      <c r="D944" s="10"/>
      <c r="AD944"/>
      <c r="AE944"/>
      <c r="AF944"/>
      <c r="AG944"/>
      <c r="AH944"/>
      <c r="AK944"/>
      <c r="AL944"/>
    </row>
    <row r="945" spans="2:38" x14ac:dyDescent="0.25">
      <c r="B945" s="10"/>
      <c r="C945" s="10"/>
      <c r="D945" s="10"/>
      <c r="AD945"/>
      <c r="AE945"/>
      <c r="AF945"/>
      <c r="AG945"/>
      <c r="AH945"/>
      <c r="AK945"/>
      <c r="AL945"/>
    </row>
    <row r="946" spans="2:38" x14ac:dyDescent="0.25">
      <c r="B946" s="10"/>
      <c r="C946" s="10"/>
      <c r="D946" s="10"/>
      <c r="AD946"/>
      <c r="AE946"/>
      <c r="AF946"/>
      <c r="AG946"/>
      <c r="AH946"/>
      <c r="AK946"/>
      <c r="AL946"/>
    </row>
    <row r="947" spans="2:38" x14ac:dyDescent="0.25">
      <c r="B947" s="10"/>
      <c r="C947" s="10"/>
      <c r="D947" s="10"/>
      <c r="AD947"/>
      <c r="AE947"/>
      <c r="AF947"/>
      <c r="AG947"/>
      <c r="AH947"/>
      <c r="AK947"/>
      <c r="AL947"/>
    </row>
    <row r="948" spans="2:38" x14ac:dyDescent="0.25">
      <c r="B948" s="10"/>
      <c r="C948" s="10"/>
      <c r="D948" s="10"/>
      <c r="AD948"/>
      <c r="AE948"/>
      <c r="AF948"/>
      <c r="AG948"/>
      <c r="AH948"/>
      <c r="AK948"/>
      <c r="AL948"/>
    </row>
    <row r="949" spans="2:38" x14ac:dyDescent="0.25">
      <c r="B949" s="10"/>
      <c r="C949" s="10"/>
      <c r="D949" s="10"/>
      <c r="AD949"/>
      <c r="AE949"/>
      <c r="AF949"/>
      <c r="AG949"/>
      <c r="AH949"/>
      <c r="AK949"/>
      <c r="AL949"/>
    </row>
    <row r="950" spans="2:38" x14ac:dyDescent="0.25">
      <c r="B950" s="10"/>
      <c r="C950" s="10"/>
      <c r="D950" s="10"/>
      <c r="AD950"/>
      <c r="AE950"/>
      <c r="AF950"/>
      <c r="AG950"/>
      <c r="AH950"/>
      <c r="AK950"/>
      <c r="AL950"/>
    </row>
    <row r="951" spans="2:38" x14ac:dyDescent="0.25">
      <c r="B951" s="10"/>
      <c r="C951" s="10"/>
      <c r="D951" s="10"/>
      <c r="AD951"/>
      <c r="AE951"/>
      <c r="AF951"/>
      <c r="AG951"/>
      <c r="AH951"/>
      <c r="AK951"/>
      <c r="AL951"/>
    </row>
    <row r="952" spans="2:38" x14ac:dyDescent="0.25">
      <c r="B952" s="10"/>
      <c r="C952" s="10"/>
      <c r="D952" s="10"/>
      <c r="AD952"/>
      <c r="AE952"/>
      <c r="AF952"/>
      <c r="AG952"/>
      <c r="AH952"/>
      <c r="AK952"/>
      <c r="AL952"/>
    </row>
    <row r="953" spans="2:38" x14ac:dyDescent="0.25">
      <c r="B953" s="10"/>
      <c r="C953" s="10"/>
      <c r="D953" s="10"/>
      <c r="AD953"/>
      <c r="AE953"/>
      <c r="AF953"/>
      <c r="AG953"/>
      <c r="AH953"/>
      <c r="AK953"/>
      <c r="AL953"/>
    </row>
    <row r="954" spans="2:38" x14ac:dyDescent="0.25">
      <c r="B954" s="10"/>
      <c r="C954" s="10"/>
      <c r="D954" s="10"/>
      <c r="AD954"/>
      <c r="AE954"/>
      <c r="AF954"/>
      <c r="AG954"/>
      <c r="AH954"/>
      <c r="AK954"/>
      <c r="AL954"/>
    </row>
    <row r="955" spans="2:38" x14ac:dyDescent="0.25">
      <c r="B955" s="10"/>
      <c r="C955" s="10"/>
      <c r="D955" s="10"/>
      <c r="AD955"/>
      <c r="AE955"/>
      <c r="AF955"/>
      <c r="AG955"/>
      <c r="AH955"/>
      <c r="AK955"/>
      <c r="AL955"/>
    </row>
    <row r="956" spans="2:38" x14ac:dyDescent="0.25">
      <c r="B956" s="10"/>
      <c r="C956" s="10"/>
      <c r="D956" s="10"/>
      <c r="AD956"/>
      <c r="AE956"/>
      <c r="AF956"/>
      <c r="AG956"/>
      <c r="AH956"/>
      <c r="AK956"/>
      <c r="AL956"/>
    </row>
    <row r="957" spans="2:38" x14ac:dyDescent="0.25">
      <c r="B957" s="10"/>
      <c r="C957" s="10"/>
      <c r="D957" s="10"/>
      <c r="AD957"/>
      <c r="AE957"/>
      <c r="AF957"/>
      <c r="AG957"/>
      <c r="AH957"/>
      <c r="AK957"/>
      <c r="AL957"/>
    </row>
    <row r="958" spans="2:38" x14ac:dyDescent="0.25">
      <c r="B958" s="10"/>
      <c r="C958" s="10"/>
      <c r="D958" s="10"/>
      <c r="AD958"/>
      <c r="AE958"/>
      <c r="AF958"/>
      <c r="AG958"/>
      <c r="AH958"/>
      <c r="AK958"/>
      <c r="AL958"/>
    </row>
    <row r="959" spans="2:38" x14ac:dyDescent="0.25">
      <c r="B959" s="10"/>
      <c r="C959" s="10"/>
      <c r="D959" s="10"/>
      <c r="AD959"/>
      <c r="AE959"/>
      <c r="AF959"/>
      <c r="AG959"/>
      <c r="AH959"/>
      <c r="AK959"/>
      <c r="AL959"/>
    </row>
    <row r="960" spans="2:38" x14ac:dyDescent="0.25">
      <c r="B960" s="10"/>
      <c r="C960" s="10"/>
      <c r="D960" s="10"/>
      <c r="AD960"/>
      <c r="AE960"/>
      <c r="AF960"/>
      <c r="AG960"/>
      <c r="AH960"/>
      <c r="AK960"/>
      <c r="AL960"/>
    </row>
    <row r="961" spans="2:38" x14ac:dyDescent="0.25">
      <c r="B961" s="10"/>
      <c r="C961" s="10"/>
      <c r="D961" s="10"/>
      <c r="AD961"/>
      <c r="AE961"/>
      <c r="AF961"/>
      <c r="AG961"/>
      <c r="AH961"/>
      <c r="AK961"/>
      <c r="AL961"/>
    </row>
    <row r="962" spans="2:38" x14ac:dyDescent="0.25">
      <c r="B962" s="10"/>
      <c r="C962" s="10"/>
      <c r="D962" s="10"/>
      <c r="AD962"/>
      <c r="AE962"/>
      <c r="AF962"/>
      <c r="AG962"/>
      <c r="AH962"/>
      <c r="AK962"/>
      <c r="AL962"/>
    </row>
    <row r="963" spans="2:38" x14ac:dyDescent="0.25">
      <c r="B963" s="10"/>
      <c r="C963" s="10"/>
      <c r="D963" s="10"/>
      <c r="AD963"/>
      <c r="AE963"/>
      <c r="AF963"/>
      <c r="AG963"/>
      <c r="AH963"/>
      <c r="AK963"/>
      <c r="AL963"/>
    </row>
    <row r="964" spans="2:38" x14ac:dyDescent="0.25">
      <c r="B964" s="10"/>
      <c r="C964" s="10"/>
      <c r="D964" s="10"/>
      <c r="AD964"/>
      <c r="AE964"/>
      <c r="AF964"/>
      <c r="AG964"/>
      <c r="AH964"/>
      <c r="AK964"/>
      <c r="AL964"/>
    </row>
    <row r="965" spans="2:38" x14ac:dyDescent="0.25">
      <c r="B965" s="10"/>
      <c r="C965" s="10"/>
      <c r="D965" s="10"/>
      <c r="AD965"/>
      <c r="AE965"/>
      <c r="AF965"/>
      <c r="AG965"/>
      <c r="AH965"/>
      <c r="AK965"/>
      <c r="AL965"/>
    </row>
    <row r="966" spans="2:38" x14ac:dyDescent="0.25">
      <c r="B966" s="10"/>
      <c r="C966" s="10"/>
      <c r="D966" s="10"/>
      <c r="AD966"/>
      <c r="AE966"/>
      <c r="AF966"/>
      <c r="AG966"/>
      <c r="AH966"/>
      <c r="AK966"/>
      <c r="AL966"/>
    </row>
    <row r="967" spans="2:38" x14ac:dyDescent="0.25">
      <c r="B967" s="10"/>
      <c r="C967" s="10"/>
      <c r="D967" s="10"/>
      <c r="AD967"/>
      <c r="AE967"/>
      <c r="AF967"/>
      <c r="AG967"/>
      <c r="AH967"/>
      <c r="AK967"/>
      <c r="AL967"/>
    </row>
    <row r="968" spans="2:38" x14ac:dyDescent="0.25">
      <c r="B968" s="10"/>
      <c r="C968" s="10"/>
      <c r="D968" s="10"/>
      <c r="AD968"/>
      <c r="AE968"/>
      <c r="AF968"/>
      <c r="AG968"/>
      <c r="AH968"/>
      <c r="AK968"/>
      <c r="AL968"/>
    </row>
    <row r="969" spans="2:38" x14ac:dyDescent="0.25">
      <c r="B969" s="10"/>
      <c r="C969" s="10"/>
      <c r="D969" s="10"/>
      <c r="AD969"/>
      <c r="AE969"/>
      <c r="AF969"/>
      <c r="AG969"/>
      <c r="AH969"/>
      <c r="AK969"/>
      <c r="AL969"/>
    </row>
    <row r="970" spans="2:38" x14ac:dyDescent="0.25">
      <c r="B970" s="10"/>
      <c r="C970" s="10"/>
      <c r="D970" s="10"/>
      <c r="AD970"/>
      <c r="AE970"/>
      <c r="AF970"/>
      <c r="AG970"/>
      <c r="AH970"/>
      <c r="AK970"/>
      <c r="AL970"/>
    </row>
    <row r="971" spans="2:38" x14ac:dyDescent="0.25">
      <c r="B971" s="10"/>
      <c r="C971" s="10"/>
      <c r="D971" s="10"/>
      <c r="AD971"/>
      <c r="AE971"/>
      <c r="AF971"/>
      <c r="AG971"/>
      <c r="AH971"/>
      <c r="AK971"/>
      <c r="AL971"/>
    </row>
    <row r="972" spans="2:38" x14ac:dyDescent="0.25">
      <c r="B972" s="10"/>
      <c r="C972" s="10"/>
      <c r="D972" s="10"/>
      <c r="AD972"/>
      <c r="AE972"/>
      <c r="AF972"/>
      <c r="AG972"/>
      <c r="AH972"/>
      <c r="AK972"/>
      <c r="AL972"/>
    </row>
  </sheetData>
  <autoFilter ref="A6:AM972" xr:uid="{00000000-0009-0000-0000-000002000000}">
    <sortState xmlns:xlrd2="http://schemas.microsoft.com/office/spreadsheetml/2017/richdata2" ref="A7:AL972">
      <sortCondition ref="C6:C97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C795-7D7D-487A-BFEE-A10517417CB7}">
  <dimension ref="A1:AL646"/>
  <sheetViews>
    <sheetView workbookViewId="0">
      <selection activeCell="D1" sqref="D1"/>
    </sheetView>
  </sheetViews>
  <sheetFormatPr baseColWidth="10" defaultRowHeight="15" x14ac:dyDescent="0.25"/>
  <cols>
    <col min="1" max="1" width="6.42578125" customWidth="1"/>
    <col min="2" max="2" width="5.42578125" bestFit="1" customWidth="1"/>
    <col min="3" max="3" width="21.7109375" bestFit="1" customWidth="1"/>
    <col min="4" max="4" width="31.5703125" bestFit="1" customWidth="1"/>
    <col min="5" max="5" width="23.7109375" bestFit="1" customWidth="1"/>
    <col min="6" max="6" width="7" bestFit="1" customWidth="1"/>
    <col min="7" max="7" width="6.5703125" style="8" bestFit="1" customWidth="1"/>
    <col min="8" max="23" width="7" bestFit="1" customWidth="1"/>
    <col min="24" max="24" width="9.85546875" bestFit="1" customWidth="1"/>
    <col min="25" max="26" width="7" bestFit="1" customWidth="1"/>
    <col min="27" max="27" width="9.5703125" bestFit="1" customWidth="1"/>
    <col min="28" max="29" width="8.42578125" customWidth="1"/>
    <col min="30" max="36" width="7" bestFit="1" customWidth="1"/>
    <col min="37" max="37" width="6.42578125" bestFit="1" customWidth="1"/>
    <col min="38" max="38" width="7" bestFit="1" customWidth="1"/>
    <col min="39" max="39" width="12.140625" bestFit="1" customWidth="1"/>
    <col min="40" max="40" width="9.28515625" bestFit="1" customWidth="1"/>
    <col min="41" max="41" width="9.140625" bestFit="1" customWidth="1"/>
    <col min="42" max="42" width="11.85546875" bestFit="1" customWidth="1"/>
    <col min="43" max="43" width="10.7109375" bestFit="1" customWidth="1"/>
  </cols>
  <sheetData>
    <row r="1" spans="1:38" s="10" customFormat="1" ht="23.25" x14ac:dyDescent="0.35">
      <c r="A1" s="14" t="s">
        <v>1006</v>
      </c>
      <c r="F1" s="11"/>
      <c r="G1" s="12"/>
    </row>
    <row r="2" spans="1:38" s="10" customFormat="1" ht="20.25" x14ac:dyDescent="0.3">
      <c r="A2" s="15" t="s">
        <v>1333</v>
      </c>
      <c r="F2" s="11"/>
      <c r="G2" s="12"/>
    </row>
    <row r="3" spans="1:38" s="10" customFormat="1" ht="18" x14ac:dyDescent="0.25">
      <c r="A3" s="16" t="s">
        <v>552</v>
      </c>
      <c r="F3" s="11"/>
      <c r="G3" s="12"/>
    </row>
    <row r="4" spans="1:38" s="10" customFormat="1" x14ac:dyDescent="0.25">
      <c r="F4" s="11"/>
      <c r="G4" s="12"/>
    </row>
    <row r="5" spans="1:38" s="10" customFormat="1" x14ac:dyDescent="0.25">
      <c r="F5" s="11"/>
      <c r="G5" s="12"/>
    </row>
    <row r="6" spans="1:38" x14ac:dyDescent="0.25">
      <c r="A6" s="1" t="s">
        <v>393</v>
      </c>
      <c r="B6" t="s">
        <v>348</v>
      </c>
      <c r="C6" t="s">
        <v>0</v>
      </c>
      <c r="D6" t="s">
        <v>1</v>
      </c>
      <c r="E6" t="s">
        <v>356</v>
      </c>
      <c r="F6" t="s">
        <v>349</v>
      </c>
      <c r="G6" t="s">
        <v>350</v>
      </c>
      <c r="H6" t="s">
        <v>2</v>
      </c>
      <c r="I6" t="s">
        <v>3</v>
      </c>
      <c r="J6" t="s">
        <v>4</v>
      </c>
      <c r="K6" t="s">
        <v>5</v>
      </c>
      <c r="L6" t="s">
        <v>6</v>
      </c>
      <c r="M6" t="s">
        <v>7</v>
      </c>
      <c r="N6" t="s">
        <v>8</v>
      </c>
      <c r="O6" t="s">
        <v>9</v>
      </c>
      <c r="P6" t="s">
        <v>10</v>
      </c>
      <c r="Q6" t="s">
        <v>11</v>
      </c>
      <c r="R6" t="s">
        <v>12</v>
      </c>
      <c r="S6" t="s">
        <v>13</v>
      </c>
      <c r="T6" t="s">
        <v>14</v>
      </c>
      <c r="U6" t="s">
        <v>495</v>
      </c>
      <c r="V6" t="s">
        <v>479</v>
      </c>
      <c r="W6" t="s">
        <v>1008</v>
      </c>
      <c r="X6" t="s">
        <v>1009</v>
      </c>
      <c r="Y6" t="s">
        <v>1010</v>
      </c>
      <c r="Z6" t="s">
        <v>1011</v>
      </c>
      <c r="AA6" t="s">
        <v>1012</v>
      </c>
      <c r="AB6" t="s">
        <v>1013</v>
      </c>
      <c r="AC6" t="s">
        <v>1274</v>
      </c>
      <c r="AD6" t="s">
        <v>1275</v>
      </c>
      <c r="AE6" t="s">
        <v>1305</v>
      </c>
      <c r="AF6" t="s">
        <v>1313</v>
      </c>
      <c r="AG6" t="s">
        <v>1314</v>
      </c>
      <c r="AH6" t="s">
        <v>351</v>
      </c>
      <c r="AI6" t="s">
        <v>352</v>
      </c>
      <c r="AJ6" t="s">
        <v>353</v>
      </c>
      <c r="AK6" t="s">
        <v>354</v>
      </c>
      <c r="AL6" t="s">
        <v>355</v>
      </c>
    </row>
    <row r="7" spans="1:38" x14ac:dyDescent="0.25">
      <c r="A7" t="s">
        <v>392</v>
      </c>
      <c r="B7">
        <v>1</v>
      </c>
      <c r="C7" t="s">
        <v>489</v>
      </c>
      <c r="D7" t="s">
        <v>131</v>
      </c>
      <c r="E7" t="s">
        <v>357</v>
      </c>
      <c r="F7">
        <v>13</v>
      </c>
      <c r="G7">
        <v>1514.35</v>
      </c>
      <c r="H7">
        <v>0</v>
      </c>
      <c r="I7">
        <v>117.07</v>
      </c>
      <c r="J7">
        <v>0</v>
      </c>
      <c r="K7">
        <v>114.34</v>
      </c>
      <c r="L7">
        <v>114.92</v>
      </c>
      <c r="M7">
        <v>0</v>
      </c>
      <c r="N7">
        <v>0</v>
      </c>
      <c r="O7">
        <v>0</v>
      </c>
      <c r="P7">
        <v>0</v>
      </c>
      <c r="Q7">
        <v>116.01</v>
      </c>
      <c r="R7">
        <v>115.94</v>
      </c>
      <c r="S7">
        <v>117.34</v>
      </c>
      <c r="T7">
        <v>118.36</v>
      </c>
      <c r="U7">
        <v>115.62</v>
      </c>
      <c r="V7">
        <v>118.41</v>
      </c>
      <c r="W7">
        <v>116.51</v>
      </c>
      <c r="X7">
        <v>0</v>
      </c>
      <c r="Y7">
        <v>0</v>
      </c>
      <c r="Z7">
        <v>115.37</v>
      </c>
      <c r="AA7">
        <v>116.72</v>
      </c>
      <c r="AB7">
        <v>0</v>
      </c>
      <c r="AC7">
        <v>117.74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118.39</v>
      </c>
      <c r="AK7">
        <v>1514.35</v>
      </c>
      <c r="AL7">
        <v>2</v>
      </c>
    </row>
    <row r="8" spans="1:38" x14ac:dyDescent="0.25">
      <c r="A8" t="s">
        <v>392</v>
      </c>
      <c r="B8">
        <v>2</v>
      </c>
      <c r="C8" t="s">
        <v>142</v>
      </c>
      <c r="D8" t="s">
        <v>143</v>
      </c>
      <c r="E8" t="s">
        <v>680</v>
      </c>
      <c r="F8">
        <v>14</v>
      </c>
      <c r="G8">
        <v>1414.45</v>
      </c>
      <c r="H8">
        <v>106.65</v>
      </c>
      <c r="I8">
        <v>109.46</v>
      </c>
      <c r="J8">
        <v>107.98</v>
      </c>
      <c r="K8">
        <v>0</v>
      </c>
      <c r="L8">
        <v>0</v>
      </c>
      <c r="M8">
        <v>0</v>
      </c>
      <c r="N8">
        <v>103.62</v>
      </c>
      <c r="O8">
        <v>0</v>
      </c>
      <c r="P8">
        <v>0</v>
      </c>
      <c r="Q8">
        <v>0</v>
      </c>
      <c r="R8">
        <v>0</v>
      </c>
      <c r="S8">
        <v>107.51</v>
      </c>
      <c r="T8">
        <v>113.33</v>
      </c>
      <c r="U8">
        <v>107.29</v>
      </c>
      <c r="V8">
        <v>112.4</v>
      </c>
      <c r="W8">
        <v>102.86</v>
      </c>
      <c r="X8">
        <v>0</v>
      </c>
      <c r="Y8">
        <v>103.75</v>
      </c>
      <c r="Z8">
        <v>0</v>
      </c>
      <c r="AA8">
        <v>107.76</v>
      </c>
      <c r="AB8">
        <v>0</v>
      </c>
      <c r="AC8">
        <v>0</v>
      </c>
      <c r="AD8">
        <v>108.64</v>
      </c>
      <c r="AE8">
        <v>0</v>
      </c>
      <c r="AF8">
        <v>111.39</v>
      </c>
      <c r="AG8">
        <v>114.67</v>
      </c>
      <c r="AH8">
        <v>0</v>
      </c>
      <c r="AI8">
        <v>0</v>
      </c>
      <c r="AJ8">
        <v>114</v>
      </c>
      <c r="AK8">
        <v>1517.31</v>
      </c>
      <c r="AL8">
        <v>1</v>
      </c>
    </row>
    <row r="9" spans="1:38" x14ac:dyDescent="0.25">
      <c r="A9" t="s">
        <v>392</v>
      </c>
      <c r="B9">
        <v>3</v>
      </c>
      <c r="C9" t="s">
        <v>116</v>
      </c>
      <c r="D9" t="s">
        <v>117</v>
      </c>
      <c r="E9" t="s">
        <v>358</v>
      </c>
      <c r="F9">
        <v>9</v>
      </c>
      <c r="G9">
        <v>1044.4100000000001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116.54</v>
      </c>
      <c r="Q9">
        <v>0</v>
      </c>
      <c r="R9">
        <v>115.48</v>
      </c>
      <c r="S9">
        <v>0</v>
      </c>
      <c r="T9">
        <v>0</v>
      </c>
      <c r="U9">
        <v>113.3</v>
      </c>
      <c r="V9">
        <v>0</v>
      </c>
      <c r="W9">
        <v>115.98</v>
      </c>
      <c r="X9">
        <v>0</v>
      </c>
      <c r="Y9">
        <v>0</v>
      </c>
      <c r="Z9">
        <v>118.36</v>
      </c>
      <c r="AA9">
        <v>115.47</v>
      </c>
      <c r="AB9">
        <v>0</v>
      </c>
      <c r="AC9">
        <v>116.17</v>
      </c>
      <c r="AD9">
        <v>115.25</v>
      </c>
      <c r="AE9">
        <v>0</v>
      </c>
      <c r="AF9">
        <v>0</v>
      </c>
      <c r="AG9">
        <v>117.86</v>
      </c>
      <c r="AH9">
        <v>0</v>
      </c>
      <c r="AI9">
        <v>0</v>
      </c>
      <c r="AJ9">
        <v>118.11</v>
      </c>
      <c r="AK9">
        <v>1044.4100000000001</v>
      </c>
      <c r="AL9">
        <v>3</v>
      </c>
    </row>
    <row r="10" spans="1:38" x14ac:dyDescent="0.25">
      <c r="A10" t="s">
        <v>392</v>
      </c>
      <c r="B10">
        <v>4</v>
      </c>
      <c r="C10" t="s">
        <v>129</v>
      </c>
      <c r="D10" t="s">
        <v>130</v>
      </c>
      <c r="E10" t="s">
        <v>457</v>
      </c>
      <c r="F10">
        <v>9</v>
      </c>
      <c r="G10">
        <v>1032.31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114.43</v>
      </c>
      <c r="P10">
        <v>112.51</v>
      </c>
      <c r="Q10">
        <v>0</v>
      </c>
      <c r="R10">
        <v>0</v>
      </c>
      <c r="S10">
        <v>0</v>
      </c>
      <c r="T10">
        <v>0</v>
      </c>
      <c r="U10">
        <v>0</v>
      </c>
      <c r="V10">
        <v>114.44</v>
      </c>
      <c r="W10">
        <v>110.66</v>
      </c>
      <c r="X10">
        <v>116.21</v>
      </c>
      <c r="Y10">
        <v>0</v>
      </c>
      <c r="Z10">
        <v>111.16</v>
      </c>
      <c r="AA10">
        <v>115.55</v>
      </c>
      <c r="AB10">
        <v>0</v>
      </c>
      <c r="AC10">
        <v>0</v>
      </c>
      <c r="AD10">
        <v>0</v>
      </c>
      <c r="AE10">
        <v>120.35</v>
      </c>
      <c r="AF10">
        <v>0</v>
      </c>
      <c r="AG10">
        <v>117</v>
      </c>
      <c r="AH10">
        <v>0</v>
      </c>
      <c r="AI10">
        <v>0</v>
      </c>
      <c r="AJ10">
        <v>118.68</v>
      </c>
      <c r="AK10">
        <v>1032.31</v>
      </c>
      <c r="AL10">
        <v>4</v>
      </c>
    </row>
    <row r="11" spans="1:38" x14ac:dyDescent="0.25">
      <c r="A11" t="s">
        <v>392</v>
      </c>
      <c r="B11">
        <v>5</v>
      </c>
      <c r="C11" t="s">
        <v>127</v>
      </c>
      <c r="D11" t="s">
        <v>128</v>
      </c>
      <c r="E11" t="s">
        <v>357</v>
      </c>
      <c r="F11">
        <v>8</v>
      </c>
      <c r="G11">
        <v>930.42</v>
      </c>
      <c r="H11">
        <v>119.41</v>
      </c>
      <c r="I11">
        <v>0</v>
      </c>
      <c r="J11">
        <v>0</v>
      </c>
      <c r="K11">
        <v>0</v>
      </c>
      <c r="L11">
        <v>118.64</v>
      </c>
      <c r="M11">
        <v>0</v>
      </c>
      <c r="N11">
        <v>0</v>
      </c>
      <c r="O11">
        <v>119.95</v>
      </c>
      <c r="P11">
        <v>0</v>
      </c>
      <c r="Q11">
        <v>95</v>
      </c>
      <c r="R11">
        <v>119.47</v>
      </c>
      <c r="S11">
        <v>0</v>
      </c>
      <c r="T11">
        <v>0</v>
      </c>
      <c r="U11">
        <v>119.59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117.11</v>
      </c>
      <c r="AE11">
        <v>0</v>
      </c>
      <c r="AF11">
        <v>0</v>
      </c>
      <c r="AG11">
        <v>121.25</v>
      </c>
      <c r="AH11">
        <v>0</v>
      </c>
      <c r="AI11">
        <v>0</v>
      </c>
      <c r="AJ11">
        <v>120.6</v>
      </c>
      <c r="AK11">
        <v>930.42</v>
      </c>
      <c r="AL11">
        <v>5</v>
      </c>
    </row>
    <row r="12" spans="1:38" x14ac:dyDescent="0.25">
      <c r="A12" t="s">
        <v>392</v>
      </c>
      <c r="B12">
        <v>6</v>
      </c>
      <c r="C12" t="s">
        <v>276</v>
      </c>
      <c r="D12" t="s">
        <v>277</v>
      </c>
      <c r="E12" t="s">
        <v>381</v>
      </c>
      <c r="F12">
        <v>9</v>
      </c>
      <c r="G12">
        <v>927.67</v>
      </c>
      <c r="H12">
        <v>0</v>
      </c>
      <c r="I12">
        <v>0</v>
      </c>
      <c r="J12">
        <v>110.92</v>
      </c>
      <c r="K12">
        <v>0</v>
      </c>
      <c r="L12">
        <v>105.46</v>
      </c>
      <c r="M12">
        <v>0</v>
      </c>
      <c r="N12">
        <v>0</v>
      </c>
      <c r="O12">
        <v>111.45</v>
      </c>
      <c r="P12">
        <v>78.569999999999993</v>
      </c>
      <c r="Q12">
        <v>0</v>
      </c>
      <c r="R12">
        <v>105.86</v>
      </c>
      <c r="S12">
        <v>103.87</v>
      </c>
      <c r="T12">
        <v>0</v>
      </c>
      <c r="U12">
        <v>104.91</v>
      </c>
      <c r="V12">
        <v>0</v>
      </c>
      <c r="W12">
        <v>0</v>
      </c>
      <c r="X12">
        <v>0</v>
      </c>
      <c r="Y12">
        <v>0</v>
      </c>
      <c r="Z12">
        <v>106.63</v>
      </c>
      <c r="AA12">
        <v>0</v>
      </c>
      <c r="AB12">
        <v>100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111.19</v>
      </c>
      <c r="AK12">
        <v>927.67</v>
      </c>
      <c r="AL12">
        <v>6</v>
      </c>
    </row>
    <row r="13" spans="1:38" x14ac:dyDescent="0.25">
      <c r="A13" t="s">
        <v>392</v>
      </c>
      <c r="B13">
        <v>7</v>
      </c>
      <c r="C13" t="s">
        <v>107</v>
      </c>
      <c r="D13" t="s">
        <v>292</v>
      </c>
      <c r="E13" t="s">
        <v>357</v>
      </c>
      <c r="F13">
        <v>6</v>
      </c>
      <c r="G13">
        <v>631.42999999999995</v>
      </c>
      <c r="H13">
        <v>0</v>
      </c>
      <c r="I13">
        <v>0</v>
      </c>
      <c r="J13">
        <v>0</v>
      </c>
      <c r="K13">
        <v>0</v>
      </c>
      <c r="L13">
        <v>104.76</v>
      </c>
      <c r="M13">
        <v>0</v>
      </c>
      <c r="N13">
        <v>106.98</v>
      </c>
      <c r="O13">
        <v>0</v>
      </c>
      <c r="P13">
        <v>0</v>
      </c>
      <c r="Q13">
        <v>0</v>
      </c>
      <c r="R13">
        <v>104.67</v>
      </c>
      <c r="S13">
        <v>0</v>
      </c>
      <c r="T13">
        <v>0</v>
      </c>
      <c r="U13">
        <v>0</v>
      </c>
      <c r="V13">
        <v>0</v>
      </c>
      <c r="W13">
        <v>100</v>
      </c>
      <c r="X13">
        <v>0</v>
      </c>
      <c r="Y13">
        <v>0</v>
      </c>
      <c r="Z13">
        <v>103.82</v>
      </c>
      <c r="AA13">
        <v>0</v>
      </c>
      <c r="AB13">
        <v>0</v>
      </c>
      <c r="AC13">
        <v>0</v>
      </c>
      <c r="AD13">
        <v>0</v>
      </c>
      <c r="AE13">
        <v>111.2</v>
      </c>
      <c r="AF13">
        <v>0</v>
      </c>
      <c r="AG13">
        <v>0</v>
      </c>
      <c r="AH13">
        <v>0</v>
      </c>
      <c r="AI13">
        <v>0</v>
      </c>
      <c r="AJ13">
        <v>109.09</v>
      </c>
      <c r="AK13">
        <v>631.42999999999995</v>
      </c>
      <c r="AL13">
        <v>7</v>
      </c>
    </row>
    <row r="14" spans="1:38" x14ac:dyDescent="0.25">
      <c r="A14" t="s">
        <v>392</v>
      </c>
      <c r="B14">
        <v>8</v>
      </c>
      <c r="C14" t="s">
        <v>1034</v>
      </c>
      <c r="D14" t="s">
        <v>1035</v>
      </c>
      <c r="E14" t="s">
        <v>367</v>
      </c>
      <c r="F14">
        <v>5</v>
      </c>
      <c r="G14">
        <v>580.66999999999996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113.5</v>
      </c>
      <c r="AB14">
        <v>114.37</v>
      </c>
      <c r="AC14">
        <v>0</v>
      </c>
      <c r="AD14">
        <v>114.25</v>
      </c>
      <c r="AE14">
        <v>119.1</v>
      </c>
      <c r="AF14">
        <v>119.45</v>
      </c>
      <c r="AG14">
        <v>0</v>
      </c>
      <c r="AH14">
        <v>0</v>
      </c>
      <c r="AI14">
        <v>0</v>
      </c>
      <c r="AJ14">
        <v>119.28</v>
      </c>
      <c r="AK14">
        <v>580.66999999999996</v>
      </c>
      <c r="AL14">
        <v>8</v>
      </c>
    </row>
    <row r="15" spans="1:38" x14ac:dyDescent="0.25">
      <c r="A15" t="s">
        <v>392</v>
      </c>
      <c r="B15">
        <v>9</v>
      </c>
      <c r="C15" t="s">
        <v>198</v>
      </c>
      <c r="D15" t="s">
        <v>487</v>
      </c>
      <c r="E15" t="s">
        <v>357</v>
      </c>
      <c r="F15">
        <v>5</v>
      </c>
      <c r="G15">
        <v>568.5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109.99</v>
      </c>
      <c r="V15">
        <v>0</v>
      </c>
      <c r="W15">
        <v>0</v>
      </c>
      <c r="X15">
        <v>0</v>
      </c>
      <c r="Y15">
        <v>0</v>
      </c>
      <c r="Z15">
        <v>0</v>
      </c>
      <c r="AA15">
        <v>112.43</v>
      </c>
      <c r="AB15">
        <v>118</v>
      </c>
      <c r="AC15">
        <v>0</v>
      </c>
      <c r="AD15">
        <v>0</v>
      </c>
      <c r="AE15">
        <v>0</v>
      </c>
      <c r="AF15">
        <v>114.52</v>
      </c>
      <c r="AG15">
        <v>113.56</v>
      </c>
      <c r="AH15">
        <v>0</v>
      </c>
      <c r="AI15">
        <v>0</v>
      </c>
      <c r="AJ15">
        <v>116.26</v>
      </c>
      <c r="AK15">
        <v>568.5</v>
      </c>
      <c r="AL15">
        <v>9</v>
      </c>
    </row>
    <row r="16" spans="1:38" x14ac:dyDescent="0.25">
      <c r="A16" t="s">
        <v>392</v>
      </c>
      <c r="B16">
        <v>10</v>
      </c>
      <c r="C16" t="s">
        <v>274</v>
      </c>
      <c r="D16" t="s">
        <v>576</v>
      </c>
      <c r="E16" t="s">
        <v>577</v>
      </c>
      <c r="F16">
        <v>4</v>
      </c>
      <c r="G16">
        <v>471.81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118.09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118.32</v>
      </c>
      <c r="AB16">
        <v>0</v>
      </c>
      <c r="AC16">
        <v>0</v>
      </c>
      <c r="AD16">
        <v>0</v>
      </c>
      <c r="AE16">
        <v>0</v>
      </c>
      <c r="AF16">
        <v>120.1</v>
      </c>
      <c r="AG16">
        <v>115.3</v>
      </c>
      <c r="AH16">
        <v>0</v>
      </c>
      <c r="AI16">
        <v>0</v>
      </c>
      <c r="AJ16">
        <v>119.21</v>
      </c>
      <c r="AK16">
        <v>471.81</v>
      </c>
      <c r="AL16">
        <v>10</v>
      </c>
    </row>
    <row r="17" spans="1:38" x14ac:dyDescent="0.25">
      <c r="A17" t="s">
        <v>392</v>
      </c>
      <c r="B17">
        <v>11</v>
      </c>
      <c r="C17" t="s">
        <v>326</v>
      </c>
      <c r="D17" t="s">
        <v>327</v>
      </c>
      <c r="F17">
        <v>4</v>
      </c>
      <c r="G17">
        <v>467.45</v>
      </c>
      <c r="H17">
        <v>0</v>
      </c>
      <c r="I17">
        <v>0</v>
      </c>
      <c r="J17">
        <v>0</v>
      </c>
      <c r="K17">
        <v>0</v>
      </c>
      <c r="L17">
        <v>114.38</v>
      </c>
      <c r="M17">
        <v>0</v>
      </c>
      <c r="N17">
        <v>0</v>
      </c>
      <c r="O17">
        <v>118.29</v>
      </c>
      <c r="P17">
        <v>116.19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118.59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118.44</v>
      </c>
      <c r="AK17">
        <v>467.45</v>
      </c>
      <c r="AL17">
        <v>11</v>
      </c>
    </row>
    <row r="18" spans="1:38" x14ac:dyDescent="0.25">
      <c r="A18" t="s">
        <v>392</v>
      </c>
      <c r="B18">
        <v>12</v>
      </c>
      <c r="C18" t="s">
        <v>118</v>
      </c>
      <c r="D18" t="s">
        <v>119</v>
      </c>
      <c r="E18" t="s">
        <v>366</v>
      </c>
      <c r="F18">
        <v>4</v>
      </c>
      <c r="G18">
        <v>455.6</v>
      </c>
      <c r="H18">
        <v>114.01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114.18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116.53</v>
      </c>
      <c r="Z18">
        <v>0</v>
      </c>
      <c r="AA18">
        <v>0</v>
      </c>
      <c r="AB18">
        <v>0</v>
      </c>
      <c r="AC18">
        <v>0</v>
      </c>
      <c r="AD18">
        <v>110.88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115.36</v>
      </c>
      <c r="AK18">
        <v>455.6</v>
      </c>
      <c r="AL18">
        <v>12</v>
      </c>
    </row>
    <row r="19" spans="1:38" x14ac:dyDescent="0.25">
      <c r="A19" t="s">
        <v>392</v>
      </c>
      <c r="B19">
        <v>13</v>
      </c>
      <c r="C19" t="s">
        <v>39</v>
      </c>
      <c r="D19" t="s">
        <v>248</v>
      </c>
      <c r="E19" t="s">
        <v>551</v>
      </c>
      <c r="F19">
        <v>4</v>
      </c>
      <c r="G19">
        <v>448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113.57</v>
      </c>
      <c r="P19">
        <v>0</v>
      </c>
      <c r="Q19">
        <v>0</v>
      </c>
      <c r="R19">
        <v>0</v>
      </c>
      <c r="S19">
        <v>0</v>
      </c>
      <c r="T19">
        <v>0</v>
      </c>
      <c r="U19">
        <v>110.1</v>
      </c>
      <c r="V19">
        <v>111.59</v>
      </c>
      <c r="W19">
        <v>112.74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113.16</v>
      </c>
      <c r="AK19">
        <v>448</v>
      </c>
      <c r="AL19">
        <v>13</v>
      </c>
    </row>
    <row r="20" spans="1:38" x14ac:dyDescent="0.25">
      <c r="A20" t="s">
        <v>392</v>
      </c>
      <c r="B20">
        <v>14</v>
      </c>
      <c r="C20" t="s">
        <v>541</v>
      </c>
      <c r="D20" t="s">
        <v>542</v>
      </c>
      <c r="E20" t="s">
        <v>372</v>
      </c>
      <c r="F20">
        <v>4</v>
      </c>
      <c r="G20">
        <v>364.33</v>
      </c>
      <c r="H20">
        <v>0</v>
      </c>
      <c r="I20">
        <v>0</v>
      </c>
      <c r="J20">
        <v>0</v>
      </c>
      <c r="K20">
        <v>0</v>
      </c>
      <c r="L20">
        <v>77.78</v>
      </c>
      <c r="M20">
        <v>0</v>
      </c>
      <c r="N20">
        <v>0</v>
      </c>
      <c r="O20">
        <v>112.67</v>
      </c>
      <c r="P20">
        <v>107.21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66.67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109.94</v>
      </c>
      <c r="AK20">
        <v>364.33</v>
      </c>
      <c r="AL20">
        <v>14</v>
      </c>
    </row>
    <row r="21" spans="1:38" x14ac:dyDescent="0.25">
      <c r="A21" t="s">
        <v>392</v>
      </c>
      <c r="B21">
        <v>15</v>
      </c>
      <c r="C21" t="s">
        <v>57</v>
      </c>
      <c r="D21" t="s">
        <v>58</v>
      </c>
      <c r="E21" t="s">
        <v>358</v>
      </c>
      <c r="F21">
        <v>3</v>
      </c>
      <c r="G21">
        <v>359.61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119.87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239.74</v>
      </c>
      <c r="AI21">
        <v>2</v>
      </c>
      <c r="AJ21">
        <v>119.87</v>
      </c>
      <c r="AK21">
        <v>359.61</v>
      </c>
      <c r="AL21">
        <v>15</v>
      </c>
    </row>
    <row r="22" spans="1:38" x14ac:dyDescent="0.25">
      <c r="A22" t="s">
        <v>392</v>
      </c>
      <c r="B22">
        <v>16</v>
      </c>
      <c r="C22" t="s">
        <v>82</v>
      </c>
      <c r="D22" t="s">
        <v>202</v>
      </c>
      <c r="E22" t="s">
        <v>417</v>
      </c>
      <c r="F22">
        <v>3</v>
      </c>
      <c r="G22">
        <v>348.27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116.86</v>
      </c>
      <c r="AA22">
        <v>0</v>
      </c>
      <c r="AB22">
        <v>113.66</v>
      </c>
      <c r="AC22">
        <v>117.75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117.31</v>
      </c>
      <c r="AK22">
        <v>348.27</v>
      </c>
      <c r="AL22">
        <v>16</v>
      </c>
    </row>
    <row r="23" spans="1:38" x14ac:dyDescent="0.25">
      <c r="A23" t="s">
        <v>392</v>
      </c>
      <c r="B23">
        <v>17</v>
      </c>
      <c r="C23" t="s">
        <v>563</v>
      </c>
      <c r="D23" t="s">
        <v>81</v>
      </c>
      <c r="E23" t="s">
        <v>564</v>
      </c>
      <c r="F23">
        <v>3</v>
      </c>
      <c r="G23">
        <v>340.72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111.99</v>
      </c>
      <c r="Q23">
        <v>0</v>
      </c>
      <c r="R23">
        <v>112.27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116.46</v>
      </c>
      <c r="AH23">
        <v>0</v>
      </c>
      <c r="AI23">
        <v>0</v>
      </c>
      <c r="AJ23">
        <v>114.37</v>
      </c>
      <c r="AK23">
        <v>340.72</v>
      </c>
      <c r="AL23">
        <v>17</v>
      </c>
    </row>
    <row r="24" spans="1:38" x14ac:dyDescent="0.25">
      <c r="A24" t="s">
        <v>392</v>
      </c>
      <c r="B24">
        <v>18</v>
      </c>
      <c r="C24" t="s">
        <v>134</v>
      </c>
      <c r="D24" t="s">
        <v>135</v>
      </c>
      <c r="E24" t="s">
        <v>548</v>
      </c>
      <c r="F24">
        <v>3</v>
      </c>
      <c r="G24">
        <v>337.46</v>
      </c>
      <c r="H24">
        <v>0</v>
      </c>
      <c r="I24">
        <v>112.28</v>
      </c>
      <c r="J24">
        <v>0</v>
      </c>
      <c r="K24">
        <v>0</v>
      </c>
      <c r="L24">
        <v>112.52</v>
      </c>
      <c r="M24">
        <v>0</v>
      </c>
      <c r="N24">
        <v>0</v>
      </c>
      <c r="O24">
        <v>112.66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112.59</v>
      </c>
      <c r="AK24">
        <v>337.46</v>
      </c>
      <c r="AL24">
        <v>18</v>
      </c>
    </row>
    <row r="25" spans="1:38" x14ac:dyDescent="0.25">
      <c r="A25" t="s">
        <v>392</v>
      </c>
      <c r="B25">
        <v>19</v>
      </c>
      <c r="C25" t="s">
        <v>498</v>
      </c>
      <c r="D25" t="s">
        <v>931</v>
      </c>
      <c r="E25" t="s">
        <v>379</v>
      </c>
      <c r="F25">
        <v>3</v>
      </c>
      <c r="G25">
        <v>313.2</v>
      </c>
      <c r="H25">
        <v>100</v>
      </c>
      <c r="I25">
        <v>0</v>
      </c>
      <c r="J25">
        <v>0</v>
      </c>
      <c r="K25">
        <v>118.76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94.44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109.38</v>
      </c>
      <c r="AK25">
        <v>313.2</v>
      </c>
      <c r="AL25">
        <v>19</v>
      </c>
    </row>
    <row r="26" spans="1:38" x14ac:dyDescent="0.25">
      <c r="A26" t="s">
        <v>392</v>
      </c>
      <c r="B26">
        <v>20</v>
      </c>
      <c r="C26" t="s">
        <v>464</v>
      </c>
      <c r="D26" t="s">
        <v>982</v>
      </c>
      <c r="F26">
        <v>3</v>
      </c>
      <c r="G26">
        <v>267.61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92.86</v>
      </c>
      <c r="Q26">
        <v>60</v>
      </c>
      <c r="R26">
        <v>0</v>
      </c>
      <c r="S26">
        <v>0</v>
      </c>
      <c r="T26">
        <v>0</v>
      </c>
      <c r="U26">
        <v>114.75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103.81</v>
      </c>
      <c r="AK26">
        <v>267.61</v>
      </c>
      <c r="AL26">
        <v>20</v>
      </c>
    </row>
    <row r="27" spans="1:38" x14ac:dyDescent="0.25">
      <c r="A27" t="s">
        <v>392</v>
      </c>
      <c r="B27">
        <v>21</v>
      </c>
      <c r="C27" t="s">
        <v>981</v>
      </c>
      <c r="D27" t="s">
        <v>527</v>
      </c>
      <c r="E27" t="s">
        <v>741</v>
      </c>
      <c r="F27">
        <v>3</v>
      </c>
      <c r="G27">
        <v>261.87</v>
      </c>
      <c r="H27">
        <v>0</v>
      </c>
      <c r="I27">
        <v>0</v>
      </c>
      <c r="J27">
        <v>0</v>
      </c>
      <c r="K27">
        <v>0</v>
      </c>
      <c r="L27">
        <v>102.13</v>
      </c>
      <c r="M27">
        <v>0</v>
      </c>
      <c r="N27">
        <v>109.74</v>
      </c>
      <c r="O27">
        <v>0</v>
      </c>
      <c r="P27">
        <v>0</v>
      </c>
      <c r="Q27">
        <v>0</v>
      </c>
      <c r="R27">
        <v>0</v>
      </c>
      <c r="S27">
        <v>50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105.94</v>
      </c>
      <c r="AK27">
        <v>261.87</v>
      </c>
      <c r="AL27">
        <v>21</v>
      </c>
    </row>
    <row r="28" spans="1:38" x14ac:dyDescent="0.25">
      <c r="A28" t="s">
        <v>392</v>
      </c>
      <c r="B28">
        <v>22</v>
      </c>
      <c r="C28" t="s">
        <v>498</v>
      </c>
      <c r="D28" t="s">
        <v>522</v>
      </c>
      <c r="E28" t="s">
        <v>379</v>
      </c>
      <c r="F28">
        <v>2</v>
      </c>
      <c r="G28">
        <v>238.93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120.1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118.83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119.47</v>
      </c>
      <c r="AK28">
        <v>238.93</v>
      </c>
      <c r="AL28">
        <v>22</v>
      </c>
    </row>
    <row r="29" spans="1:38" x14ac:dyDescent="0.25">
      <c r="A29" t="s">
        <v>392</v>
      </c>
      <c r="B29">
        <v>23</v>
      </c>
      <c r="C29" t="s">
        <v>187</v>
      </c>
      <c r="D29" t="s">
        <v>620</v>
      </c>
      <c r="E29" t="s">
        <v>367</v>
      </c>
      <c r="F29">
        <v>2</v>
      </c>
      <c r="G29">
        <v>238.13</v>
      </c>
      <c r="H29">
        <v>0</v>
      </c>
      <c r="I29">
        <v>0</v>
      </c>
      <c r="J29">
        <v>0</v>
      </c>
      <c r="K29">
        <v>118.38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119.75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119.07</v>
      </c>
      <c r="AK29">
        <v>238.13</v>
      </c>
      <c r="AL29">
        <v>23</v>
      </c>
    </row>
    <row r="30" spans="1:38" x14ac:dyDescent="0.25">
      <c r="A30" t="s">
        <v>392</v>
      </c>
      <c r="B30">
        <v>24</v>
      </c>
      <c r="C30" t="s">
        <v>100</v>
      </c>
      <c r="D30" t="s">
        <v>101</v>
      </c>
      <c r="E30" t="s">
        <v>358</v>
      </c>
      <c r="F30">
        <v>2</v>
      </c>
      <c r="G30">
        <v>237.66</v>
      </c>
      <c r="H30">
        <v>0</v>
      </c>
      <c r="I30">
        <v>0</v>
      </c>
      <c r="J30">
        <v>118.83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118.83</v>
      </c>
      <c r="AI30">
        <v>1</v>
      </c>
      <c r="AJ30">
        <v>118.83</v>
      </c>
      <c r="AK30">
        <v>237.66</v>
      </c>
      <c r="AL30">
        <v>24</v>
      </c>
    </row>
    <row r="31" spans="1:38" x14ac:dyDescent="0.25">
      <c r="A31" t="s">
        <v>392</v>
      </c>
      <c r="B31">
        <v>25</v>
      </c>
      <c r="C31" t="s">
        <v>211</v>
      </c>
      <c r="D31" t="s">
        <v>228</v>
      </c>
      <c r="E31" t="s">
        <v>367</v>
      </c>
      <c r="F31">
        <v>2</v>
      </c>
      <c r="G31">
        <v>237.46</v>
      </c>
      <c r="H31">
        <v>0</v>
      </c>
      <c r="I31">
        <v>0</v>
      </c>
      <c r="J31">
        <v>0</v>
      </c>
      <c r="K31">
        <v>118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119.46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118.73</v>
      </c>
      <c r="AK31">
        <v>237.46</v>
      </c>
      <c r="AL31">
        <v>25</v>
      </c>
    </row>
    <row r="32" spans="1:38" x14ac:dyDescent="0.25">
      <c r="A32" t="s">
        <v>392</v>
      </c>
      <c r="B32">
        <v>26</v>
      </c>
      <c r="C32" t="s">
        <v>267</v>
      </c>
      <c r="D32" t="s">
        <v>514</v>
      </c>
      <c r="E32" t="s">
        <v>980</v>
      </c>
      <c r="F32">
        <v>2</v>
      </c>
      <c r="G32">
        <v>237.28</v>
      </c>
      <c r="H32">
        <v>0</v>
      </c>
      <c r="I32">
        <v>0</v>
      </c>
      <c r="J32">
        <v>0</v>
      </c>
      <c r="K32">
        <v>0</v>
      </c>
      <c r="L32">
        <v>118.64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118.64</v>
      </c>
      <c r="AI32">
        <v>1</v>
      </c>
      <c r="AJ32">
        <v>118.64</v>
      </c>
      <c r="AK32">
        <v>237.28</v>
      </c>
      <c r="AL32">
        <v>26</v>
      </c>
    </row>
    <row r="33" spans="1:38" x14ac:dyDescent="0.25">
      <c r="A33" t="s">
        <v>392</v>
      </c>
      <c r="B33">
        <v>27</v>
      </c>
      <c r="C33" t="s">
        <v>20</v>
      </c>
      <c r="D33" t="s">
        <v>1031</v>
      </c>
      <c r="E33" t="s">
        <v>357</v>
      </c>
      <c r="F33">
        <v>2</v>
      </c>
      <c r="G33">
        <v>235.87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118.02</v>
      </c>
      <c r="X33">
        <v>0</v>
      </c>
      <c r="Y33">
        <v>0</v>
      </c>
      <c r="Z33">
        <v>117.85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117.94</v>
      </c>
      <c r="AK33">
        <v>235.87</v>
      </c>
      <c r="AL33">
        <v>27</v>
      </c>
    </row>
    <row r="34" spans="1:38" x14ac:dyDescent="0.25">
      <c r="A34" t="s">
        <v>392</v>
      </c>
      <c r="B34">
        <v>28</v>
      </c>
      <c r="C34" t="s">
        <v>1032</v>
      </c>
      <c r="D34" t="s">
        <v>1033</v>
      </c>
      <c r="E34" t="s">
        <v>417</v>
      </c>
      <c r="F34">
        <v>2</v>
      </c>
      <c r="G34">
        <v>233.97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115.23</v>
      </c>
      <c r="X34">
        <v>0</v>
      </c>
      <c r="Y34">
        <v>0</v>
      </c>
      <c r="Z34">
        <v>0</v>
      </c>
      <c r="AA34">
        <v>0</v>
      </c>
      <c r="AB34">
        <v>118.74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116.99</v>
      </c>
      <c r="AK34">
        <v>233.97</v>
      </c>
      <c r="AL34">
        <v>28</v>
      </c>
    </row>
    <row r="35" spans="1:38" x14ac:dyDescent="0.25">
      <c r="A35" t="s">
        <v>392</v>
      </c>
      <c r="B35">
        <v>29</v>
      </c>
      <c r="C35" t="s">
        <v>1071</v>
      </c>
      <c r="D35" t="s">
        <v>1236</v>
      </c>
      <c r="F35">
        <v>2</v>
      </c>
      <c r="G35">
        <v>230.66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111.22</v>
      </c>
      <c r="AA35">
        <v>0</v>
      </c>
      <c r="AB35">
        <v>0</v>
      </c>
      <c r="AC35">
        <v>119.44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115.33</v>
      </c>
      <c r="AK35">
        <v>230.66</v>
      </c>
      <c r="AL35">
        <v>29</v>
      </c>
    </row>
    <row r="36" spans="1:38" x14ac:dyDescent="0.25">
      <c r="A36" t="s">
        <v>392</v>
      </c>
      <c r="B36">
        <v>30</v>
      </c>
      <c r="C36" t="s">
        <v>335</v>
      </c>
      <c r="D36" t="s">
        <v>985</v>
      </c>
      <c r="E36" t="s">
        <v>367</v>
      </c>
      <c r="F36">
        <v>2</v>
      </c>
      <c r="G36">
        <v>220.41</v>
      </c>
      <c r="H36">
        <v>112.44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107.97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110.21</v>
      </c>
      <c r="AK36">
        <v>220.41</v>
      </c>
      <c r="AL36">
        <v>30</v>
      </c>
    </row>
    <row r="37" spans="1:38" x14ac:dyDescent="0.25">
      <c r="A37" t="s">
        <v>392</v>
      </c>
      <c r="B37">
        <v>31</v>
      </c>
      <c r="C37" t="s">
        <v>578</v>
      </c>
      <c r="D37" t="s">
        <v>997</v>
      </c>
      <c r="E37" t="s">
        <v>579</v>
      </c>
      <c r="F37">
        <v>2</v>
      </c>
      <c r="G37">
        <v>219.63</v>
      </c>
      <c r="H37">
        <v>0</v>
      </c>
      <c r="I37">
        <v>0</v>
      </c>
      <c r="J37">
        <v>0</v>
      </c>
      <c r="K37">
        <v>0</v>
      </c>
      <c r="L37">
        <v>108.12</v>
      </c>
      <c r="M37">
        <v>0</v>
      </c>
      <c r="N37">
        <v>111.51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109.82</v>
      </c>
      <c r="AK37">
        <v>219.63</v>
      </c>
      <c r="AL37">
        <v>31</v>
      </c>
    </row>
    <row r="38" spans="1:38" x14ac:dyDescent="0.25">
      <c r="A38" t="s">
        <v>392</v>
      </c>
      <c r="B38">
        <v>32</v>
      </c>
      <c r="C38" t="s">
        <v>816</v>
      </c>
      <c r="D38" t="s">
        <v>817</v>
      </c>
      <c r="E38" t="s">
        <v>358</v>
      </c>
      <c r="F38">
        <v>2</v>
      </c>
      <c r="G38">
        <v>217.06</v>
      </c>
      <c r="H38">
        <v>0</v>
      </c>
      <c r="I38">
        <v>100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117.06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108.53</v>
      </c>
      <c r="AK38">
        <v>217.06</v>
      </c>
      <c r="AL38">
        <v>32</v>
      </c>
    </row>
    <row r="39" spans="1:38" x14ac:dyDescent="0.25">
      <c r="A39" t="s">
        <v>392</v>
      </c>
      <c r="B39">
        <v>33</v>
      </c>
      <c r="C39" t="s">
        <v>269</v>
      </c>
      <c r="D39" t="s">
        <v>446</v>
      </c>
      <c r="E39" t="s">
        <v>417</v>
      </c>
      <c r="F39">
        <v>2</v>
      </c>
      <c r="G39">
        <v>216.77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107.1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109.67</v>
      </c>
      <c r="AH39">
        <v>0</v>
      </c>
      <c r="AI39">
        <v>0</v>
      </c>
      <c r="AJ39">
        <v>108.39</v>
      </c>
      <c r="AK39">
        <v>216.77</v>
      </c>
      <c r="AL39">
        <v>33</v>
      </c>
    </row>
    <row r="40" spans="1:38" x14ac:dyDescent="0.25">
      <c r="A40" t="s">
        <v>392</v>
      </c>
      <c r="B40">
        <v>34</v>
      </c>
      <c r="C40" t="s">
        <v>543</v>
      </c>
      <c r="D40" t="s">
        <v>529</v>
      </c>
      <c r="F40">
        <v>2</v>
      </c>
      <c r="G40">
        <v>213.51</v>
      </c>
      <c r="H40">
        <v>0</v>
      </c>
      <c r="I40">
        <v>0</v>
      </c>
      <c r="J40">
        <v>0</v>
      </c>
      <c r="K40">
        <v>0</v>
      </c>
      <c r="L40">
        <v>94.44</v>
      </c>
      <c r="M40">
        <v>0</v>
      </c>
      <c r="N40">
        <v>0</v>
      </c>
      <c r="O40">
        <v>119.07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106.76</v>
      </c>
      <c r="AK40">
        <v>213.51</v>
      </c>
      <c r="AL40">
        <v>34</v>
      </c>
    </row>
    <row r="41" spans="1:38" x14ac:dyDescent="0.25">
      <c r="A41" t="s">
        <v>392</v>
      </c>
      <c r="B41">
        <v>35</v>
      </c>
      <c r="C41" t="s">
        <v>455</v>
      </c>
      <c r="D41" t="s">
        <v>456</v>
      </c>
      <c r="E41" t="s">
        <v>362</v>
      </c>
      <c r="F41">
        <v>2</v>
      </c>
      <c r="G41">
        <v>212.84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95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117.84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106.42</v>
      </c>
      <c r="AK41">
        <v>212.84</v>
      </c>
      <c r="AL41">
        <v>35</v>
      </c>
    </row>
    <row r="42" spans="1:38" x14ac:dyDescent="0.25">
      <c r="A42" t="s">
        <v>392</v>
      </c>
      <c r="B42">
        <v>36</v>
      </c>
      <c r="C42" t="s">
        <v>1259</v>
      </c>
      <c r="D42" t="s">
        <v>1260</v>
      </c>
      <c r="F42">
        <v>2</v>
      </c>
      <c r="G42">
        <v>200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100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100</v>
      </c>
      <c r="AH42">
        <v>0</v>
      </c>
      <c r="AI42">
        <v>0</v>
      </c>
      <c r="AJ42">
        <v>100</v>
      </c>
      <c r="AK42">
        <v>200</v>
      </c>
      <c r="AL42">
        <v>36</v>
      </c>
    </row>
    <row r="43" spans="1:38" x14ac:dyDescent="0.25">
      <c r="A43" t="s">
        <v>392</v>
      </c>
      <c r="B43">
        <v>37</v>
      </c>
      <c r="C43" t="s">
        <v>1262</v>
      </c>
      <c r="D43" t="s">
        <v>1263</v>
      </c>
      <c r="F43">
        <v>2</v>
      </c>
      <c r="G43">
        <v>200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100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100</v>
      </c>
      <c r="AH43">
        <v>0</v>
      </c>
      <c r="AI43">
        <v>0</v>
      </c>
      <c r="AJ43">
        <v>100</v>
      </c>
      <c r="AK43">
        <v>200</v>
      </c>
      <c r="AL43">
        <v>37</v>
      </c>
    </row>
    <row r="44" spans="1:38" x14ac:dyDescent="0.25">
      <c r="A44" t="s">
        <v>392</v>
      </c>
      <c r="B44">
        <v>38</v>
      </c>
      <c r="C44" t="s">
        <v>995</v>
      </c>
      <c r="D44" t="s">
        <v>996</v>
      </c>
      <c r="E44" t="s">
        <v>364</v>
      </c>
      <c r="F44">
        <v>2</v>
      </c>
      <c r="G44">
        <v>164.11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104.11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60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82.06</v>
      </c>
      <c r="AK44">
        <v>164.11</v>
      </c>
      <c r="AL44">
        <v>38</v>
      </c>
    </row>
    <row r="45" spans="1:38" x14ac:dyDescent="0.25">
      <c r="A45" t="s">
        <v>392</v>
      </c>
      <c r="B45">
        <v>39</v>
      </c>
      <c r="C45" t="s">
        <v>1181</v>
      </c>
      <c r="D45" t="s">
        <v>1182</v>
      </c>
      <c r="E45" t="s">
        <v>367</v>
      </c>
      <c r="F45">
        <v>1</v>
      </c>
      <c r="G45">
        <v>120.69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120.69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120.69</v>
      </c>
      <c r="AK45">
        <v>120.69</v>
      </c>
      <c r="AL45">
        <v>39</v>
      </c>
    </row>
    <row r="46" spans="1:38" x14ac:dyDescent="0.25">
      <c r="A46" t="s">
        <v>392</v>
      </c>
      <c r="B46">
        <v>40</v>
      </c>
      <c r="C46" t="s">
        <v>876</v>
      </c>
      <c r="D46" t="s">
        <v>877</v>
      </c>
      <c r="F46">
        <v>1</v>
      </c>
      <c r="G46">
        <v>120.29</v>
      </c>
      <c r="H46">
        <v>120.29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120.29</v>
      </c>
      <c r="AK46">
        <v>120.29</v>
      </c>
      <c r="AL46">
        <v>40</v>
      </c>
    </row>
    <row r="47" spans="1:38" x14ac:dyDescent="0.25">
      <c r="A47" t="s">
        <v>392</v>
      </c>
      <c r="B47">
        <v>41</v>
      </c>
      <c r="C47" t="s">
        <v>831</v>
      </c>
      <c r="D47" t="s">
        <v>832</v>
      </c>
      <c r="E47" t="s">
        <v>378</v>
      </c>
      <c r="F47">
        <v>1</v>
      </c>
      <c r="G47">
        <v>119.88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119.88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119.88</v>
      </c>
      <c r="AK47">
        <v>119.88</v>
      </c>
      <c r="AL47">
        <v>41</v>
      </c>
    </row>
    <row r="48" spans="1:38" x14ac:dyDescent="0.25">
      <c r="A48" t="s">
        <v>392</v>
      </c>
      <c r="B48">
        <v>42</v>
      </c>
      <c r="C48" t="s">
        <v>1187</v>
      </c>
      <c r="D48" t="s">
        <v>1188</v>
      </c>
      <c r="E48" t="s">
        <v>363</v>
      </c>
      <c r="F48">
        <v>1</v>
      </c>
      <c r="G48">
        <v>119.71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119.71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119.71</v>
      </c>
      <c r="AK48">
        <v>119.71</v>
      </c>
      <c r="AL48">
        <v>42</v>
      </c>
    </row>
    <row r="49" spans="1:38" x14ac:dyDescent="0.25">
      <c r="A49" t="s">
        <v>392</v>
      </c>
      <c r="B49">
        <v>43</v>
      </c>
      <c r="C49" t="s">
        <v>1289</v>
      </c>
      <c r="D49" t="s">
        <v>1299</v>
      </c>
      <c r="E49" t="s">
        <v>421</v>
      </c>
      <c r="F49">
        <v>1</v>
      </c>
      <c r="G49">
        <v>119.32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119.32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119.32</v>
      </c>
      <c r="AK49">
        <v>119.32</v>
      </c>
      <c r="AL49">
        <v>43</v>
      </c>
    </row>
    <row r="50" spans="1:38" x14ac:dyDescent="0.25">
      <c r="A50" t="s">
        <v>392</v>
      </c>
      <c r="B50">
        <v>44</v>
      </c>
      <c r="C50" t="s">
        <v>812</v>
      </c>
      <c r="D50" t="s">
        <v>140</v>
      </c>
      <c r="E50" t="s">
        <v>358</v>
      </c>
      <c r="F50">
        <v>1</v>
      </c>
      <c r="G50">
        <v>119.31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119.31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119.31</v>
      </c>
      <c r="AK50">
        <v>119.31</v>
      </c>
      <c r="AL50">
        <v>44</v>
      </c>
    </row>
    <row r="51" spans="1:38" x14ac:dyDescent="0.25">
      <c r="A51" t="s">
        <v>392</v>
      </c>
      <c r="B51">
        <v>45</v>
      </c>
      <c r="C51" t="s">
        <v>335</v>
      </c>
      <c r="D51" t="s">
        <v>569</v>
      </c>
      <c r="E51" t="s">
        <v>367</v>
      </c>
      <c r="F51">
        <v>1</v>
      </c>
      <c r="G51">
        <v>119.18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119.18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119.18</v>
      </c>
      <c r="AK51">
        <v>119.18</v>
      </c>
      <c r="AL51">
        <v>45</v>
      </c>
    </row>
    <row r="52" spans="1:38" x14ac:dyDescent="0.25">
      <c r="A52" t="s">
        <v>392</v>
      </c>
      <c r="B52">
        <v>46</v>
      </c>
      <c r="C52" t="s">
        <v>120</v>
      </c>
      <c r="D52" t="s">
        <v>432</v>
      </c>
      <c r="E52" t="s">
        <v>362</v>
      </c>
      <c r="F52">
        <v>1</v>
      </c>
      <c r="G52">
        <v>118.34</v>
      </c>
      <c r="H52">
        <v>118.34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118.34</v>
      </c>
      <c r="AK52">
        <v>118.34</v>
      </c>
      <c r="AL52">
        <v>46</v>
      </c>
    </row>
    <row r="53" spans="1:38" x14ac:dyDescent="0.25">
      <c r="A53" t="s">
        <v>392</v>
      </c>
      <c r="B53">
        <v>47</v>
      </c>
      <c r="C53" t="s">
        <v>894</v>
      </c>
      <c r="D53" t="s">
        <v>895</v>
      </c>
      <c r="E53" t="s">
        <v>367</v>
      </c>
      <c r="F53">
        <v>1</v>
      </c>
      <c r="G53">
        <v>117.66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117.66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117.66</v>
      </c>
      <c r="AK53">
        <v>117.66</v>
      </c>
      <c r="AL53">
        <v>47</v>
      </c>
    </row>
    <row r="54" spans="1:38" x14ac:dyDescent="0.25">
      <c r="A54" t="s">
        <v>392</v>
      </c>
      <c r="B54">
        <v>48</v>
      </c>
      <c r="C54" t="s">
        <v>864</v>
      </c>
      <c r="D54" t="s">
        <v>264</v>
      </c>
      <c r="E54" t="s">
        <v>367</v>
      </c>
      <c r="F54">
        <v>1</v>
      </c>
      <c r="G54">
        <v>117.63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117.63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117.63</v>
      </c>
      <c r="AK54">
        <v>117.63</v>
      </c>
      <c r="AL54">
        <v>48</v>
      </c>
    </row>
    <row r="55" spans="1:38" x14ac:dyDescent="0.25">
      <c r="A55" t="s">
        <v>392</v>
      </c>
      <c r="B55">
        <v>49</v>
      </c>
      <c r="C55" t="s">
        <v>584</v>
      </c>
      <c r="D55" t="s">
        <v>607</v>
      </c>
      <c r="E55" t="s">
        <v>357</v>
      </c>
      <c r="F55">
        <v>1</v>
      </c>
      <c r="G55">
        <v>117.58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117.58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117.58</v>
      </c>
      <c r="AK55">
        <v>117.58</v>
      </c>
      <c r="AL55">
        <v>49</v>
      </c>
    </row>
    <row r="56" spans="1:38" x14ac:dyDescent="0.25">
      <c r="A56" t="s">
        <v>392</v>
      </c>
      <c r="B56">
        <v>50</v>
      </c>
      <c r="C56" t="s">
        <v>1200</v>
      </c>
      <c r="D56" t="s">
        <v>1201</v>
      </c>
      <c r="E56" t="s">
        <v>363</v>
      </c>
      <c r="F56">
        <v>1</v>
      </c>
      <c r="G56">
        <v>117.25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117.25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117.25</v>
      </c>
      <c r="AK56">
        <v>117.25</v>
      </c>
      <c r="AL56">
        <v>50</v>
      </c>
    </row>
    <row r="57" spans="1:38" x14ac:dyDescent="0.25">
      <c r="A57" t="s">
        <v>392</v>
      </c>
      <c r="B57">
        <v>51</v>
      </c>
      <c r="C57" t="s">
        <v>1200</v>
      </c>
      <c r="D57" t="s">
        <v>1301</v>
      </c>
      <c r="E57" t="s">
        <v>1302</v>
      </c>
      <c r="F57">
        <v>1</v>
      </c>
      <c r="G57">
        <v>117.25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117.25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117.25</v>
      </c>
      <c r="AK57">
        <v>117.25</v>
      </c>
      <c r="AL57">
        <v>51</v>
      </c>
    </row>
    <row r="58" spans="1:38" x14ac:dyDescent="0.25">
      <c r="A58" t="s">
        <v>392</v>
      </c>
      <c r="B58">
        <v>52</v>
      </c>
      <c r="C58" t="s">
        <v>477</v>
      </c>
      <c r="D58" t="s">
        <v>868</v>
      </c>
      <c r="F58">
        <v>1</v>
      </c>
      <c r="G58">
        <v>117.18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117.18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117.18</v>
      </c>
      <c r="AK58">
        <v>117.18</v>
      </c>
      <c r="AL58">
        <v>52</v>
      </c>
    </row>
    <row r="59" spans="1:38" x14ac:dyDescent="0.25">
      <c r="A59" t="s">
        <v>392</v>
      </c>
      <c r="B59">
        <v>53</v>
      </c>
      <c r="C59" t="s">
        <v>347</v>
      </c>
      <c r="D59" t="s">
        <v>197</v>
      </c>
      <c r="E59" t="s">
        <v>367</v>
      </c>
      <c r="F59">
        <v>1</v>
      </c>
      <c r="G59">
        <v>117.02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117.02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117.02</v>
      </c>
      <c r="AK59">
        <v>117.02</v>
      </c>
      <c r="AL59">
        <v>53</v>
      </c>
    </row>
    <row r="60" spans="1:38" x14ac:dyDescent="0.25">
      <c r="A60" t="s">
        <v>392</v>
      </c>
      <c r="B60">
        <v>54</v>
      </c>
      <c r="C60" t="s">
        <v>109</v>
      </c>
      <c r="D60" t="s">
        <v>110</v>
      </c>
      <c r="E60" t="s">
        <v>373</v>
      </c>
      <c r="F60">
        <v>1</v>
      </c>
      <c r="G60">
        <v>116.97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116.97</v>
      </c>
      <c r="AH60">
        <v>0</v>
      </c>
      <c r="AI60">
        <v>0</v>
      </c>
      <c r="AJ60">
        <v>116.97</v>
      </c>
      <c r="AK60">
        <v>116.97</v>
      </c>
      <c r="AL60">
        <v>54</v>
      </c>
    </row>
    <row r="61" spans="1:38" x14ac:dyDescent="0.25">
      <c r="A61" t="s">
        <v>392</v>
      </c>
      <c r="B61">
        <v>55</v>
      </c>
      <c r="C61" t="s">
        <v>160</v>
      </c>
      <c r="D61" t="s">
        <v>893</v>
      </c>
      <c r="E61" t="s">
        <v>360</v>
      </c>
      <c r="F61">
        <v>1</v>
      </c>
      <c r="G61">
        <v>116.74</v>
      </c>
      <c r="H61">
        <v>0</v>
      </c>
      <c r="I61">
        <v>0</v>
      </c>
      <c r="J61">
        <v>0</v>
      </c>
      <c r="K61">
        <v>116.74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116.74</v>
      </c>
      <c r="AK61">
        <v>116.74</v>
      </c>
      <c r="AL61">
        <v>55</v>
      </c>
    </row>
    <row r="62" spans="1:38" x14ac:dyDescent="0.25">
      <c r="A62" t="s">
        <v>392</v>
      </c>
      <c r="B62">
        <v>56</v>
      </c>
      <c r="C62" t="s">
        <v>1209</v>
      </c>
      <c r="D62" t="s">
        <v>529</v>
      </c>
      <c r="E62" t="s">
        <v>1210</v>
      </c>
      <c r="F62">
        <v>1</v>
      </c>
      <c r="G62">
        <v>116.34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116.34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116.34</v>
      </c>
      <c r="AK62">
        <v>116.34</v>
      </c>
      <c r="AL62">
        <v>56</v>
      </c>
    </row>
    <row r="63" spans="1:38" x14ac:dyDescent="0.25">
      <c r="A63" t="s">
        <v>392</v>
      </c>
      <c r="B63">
        <v>57</v>
      </c>
      <c r="C63" t="s">
        <v>908</v>
      </c>
      <c r="D63" t="s">
        <v>909</v>
      </c>
      <c r="F63">
        <v>1</v>
      </c>
      <c r="G63">
        <v>116.29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116.29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116.29</v>
      </c>
      <c r="AK63">
        <v>116.29</v>
      </c>
      <c r="AL63">
        <v>57</v>
      </c>
    </row>
    <row r="64" spans="1:38" x14ac:dyDescent="0.25">
      <c r="A64" t="s">
        <v>392</v>
      </c>
      <c r="B64">
        <v>58</v>
      </c>
      <c r="C64" t="s">
        <v>1211</v>
      </c>
      <c r="D64" t="s">
        <v>1212</v>
      </c>
      <c r="F64">
        <v>1</v>
      </c>
      <c r="G64">
        <v>115.93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115.93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115.93</v>
      </c>
      <c r="AK64">
        <v>115.93</v>
      </c>
      <c r="AL64">
        <v>58</v>
      </c>
    </row>
    <row r="65" spans="1:38" x14ac:dyDescent="0.25">
      <c r="A65" t="s">
        <v>392</v>
      </c>
      <c r="B65">
        <v>59</v>
      </c>
      <c r="C65" t="s">
        <v>630</v>
      </c>
      <c r="D65" t="s">
        <v>631</v>
      </c>
      <c r="E65" t="s">
        <v>359</v>
      </c>
      <c r="F65">
        <v>1</v>
      </c>
      <c r="G65">
        <v>115.91</v>
      </c>
      <c r="H65">
        <v>0</v>
      </c>
      <c r="I65">
        <v>0</v>
      </c>
      <c r="J65">
        <v>115.91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115.91</v>
      </c>
      <c r="AK65">
        <v>115.91</v>
      </c>
      <c r="AL65">
        <v>59</v>
      </c>
    </row>
    <row r="66" spans="1:38" x14ac:dyDescent="0.25">
      <c r="A66" t="s">
        <v>392</v>
      </c>
      <c r="B66">
        <v>60</v>
      </c>
      <c r="C66" t="s">
        <v>1211</v>
      </c>
      <c r="D66" t="s">
        <v>1213</v>
      </c>
      <c r="F66">
        <v>1</v>
      </c>
      <c r="G66">
        <v>115.91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115.91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115.91</v>
      </c>
      <c r="AK66">
        <v>115.91</v>
      </c>
      <c r="AL66">
        <v>60</v>
      </c>
    </row>
    <row r="67" spans="1:38" x14ac:dyDescent="0.25">
      <c r="A67" t="s">
        <v>392</v>
      </c>
      <c r="B67">
        <v>61</v>
      </c>
      <c r="C67" t="s">
        <v>776</v>
      </c>
      <c r="D67" t="s">
        <v>476</v>
      </c>
      <c r="E67" t="s">
        <v>363</v>
      </c>
      <c r="F67">
        <v>1</v>
      </c>
      <c r="G67">
        <v>115.3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115.3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115.3</v>
      </c>
      <c r="AK67">
        <v>115.3</v>
      </c>
      <c r="AL67">
        <v>61</v>
      </c>
    </row>
    <row r="68" spans="1:38" x14ac:dyDescent="0.25">
      <c r="A68" t="s">
        <v>392</v>
      </c>
      <c r="B68">
        <v>62</v>
      </c>
      <c r="C68" t="s">
        <v>1217</v>
      </c>
      <c r="D68" t="s">
        <v>1218</v>
      </c>
      <c r="E68" t="s">
        <v>386</v>
      </c>
      <c r="F68">
        <v>1</v>
      </c>
      <c r="G68">
        <v>115.29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115.29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115.29</v>
      </c>
      <c r="AK68">
        <v>115.29</v>
      </c>
      <c r="AL68">
        <v>62</v>
      </c>
    </row>
    <row r="69" spans="1:38" x14ac:dyDescent="0.25">
      <c r="A69" t="s">
        <v>392</v>
      </c>
      <c r="B69">
        <v>63</v>
      </c>
      <c r="C69" t="s">
        <v>1219</v>
      </c>
      <c r="D69" t="s">
        <v>1220</v>
      </c>
      <c r="E69" t="s">
        <v>363</v>
      </c>
      <c r="F69">
        <v>1</v>
      </c>
      <c r="G69">
        <v>115.22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115.22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115.22</v>
      </c>
      <c r="AK69">
        <v>115.22</v>
      </c>
      <c r="AL69">
        <v>63</v>
      </c>
    </row>
    <row r="70" spans="1:38" x14ac:dyDescent="0.25">
      <c r="A70" t="s">
        <v>392</v>
      </c>
      <c r="B70">
        <v>64</v>
      </c>
      <c r="C70" t="s">
        <v>713</v>
      </c>
      <c r="D70" t="s">
        <v>914</v>
      </c>
      <c r="E70" t="s">
        <v>915</v>
      </c>
      <c r="F70">
        <v>1</v>
      </c>
      <c r="G70">
        <v>114.67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114.67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114.67</v>
      </c>
      <c r="AK70">
        <v>114.67</v>
      </c>
      <c r="AL70">
        <v>64</v>
      </c>
    </row>
    <row r="71" spans="1:38" x14ac:dyDescent="0.25">
      <c r="A71" t="s">
        <v>392</v>
      </c>
      <c r="B71">
        <v>65</v>
      </c>
      <c r="C71" t="s">
        <v>82</v>
      </c>
      <c r="D71" t="s">
        <v>709</v>
      </c>
      <c r="E71" t="s">
        <v>362</v>
      </c>
      <c r="F71">
        <v>1</v>
      </c>
      <c r="G71">
        <v>114.63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114.63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114.63</v>
      </c>
      <c r="AK71">
        <v>114.63</v>
      </c>
      <c r="AL71">
        <v>65</v>
      </c>
    </row>
    <row r="72" spans="1:38" x14ac:dyDescent="0.25">
      <c r="A72" t="s">
        <v>392</v>
      </c>
      <c r="B72">
        <v>66</v>
      </c>
      <c r="C72" t="s">
        <v>121</v>
      </c>
      <c r="D72" t="s">
        <v>1221</v>
      </c>
      <c r="E72" t="s">
        <v>363</v>
      </c>
      <c r="F72">
        <v>1</v>
      </c>
      <c r="G72">
        <v>113.95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113.95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113.95</v>
      </c>
      <c r="AK72">
        <v>113.95</v>
      </c>
      <c r="AL72">
        <v>66</v>
      </c>
    </row>
    <row r="73" spans="1:38" x14ac:dyDescent="0.25">
      <c r="A73" t="s">
        <v>392</v>
      </c>
      <c r="B73">
        <v>67</v>
      </c>
      <c r="C73" t="s">
        <v>912</v>
      </c>
      <c r="D73" t="s">
        <v>220</v>
      </c>
      <c r="E73" t="s">
        <v>361</v>
      </c>
      <c r="F73">
        <v>1</v>
      </c>
      <c r="G73">
        <v>113.82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113.82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113.82</v>
      </c>
      <c r="AK73">
        <v>113.82</v>
      </c>
      <c r="AL73">
        <v>67</v>
      </c>
    </row>
    <row r="74" spans="1:38" x14ac:dyDescent="0.25">
      <c r="A74" t="s">
        <v>392</v>
      </c>
      <c r="B74">
        <v>68</v>
      </c>
      <c r="C74" t="s">
        <v>526</v>
      </c>
      <c r="D74" t="s">
        <v>264</v>
      </c>
      <c r="E74" t="s">
        <v>364</v>
      </c>
      <c r="F74">
        <v>1</v>
      </c>
      <c r="G74">
        <v>113.78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113.78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113.78</v>
      </c>
      <c r="AK74">
        <v>113.78</v>
      </c>
      <c r="AL74">
        <v>68</v>
      </c>
    </row>
    <row r="75" spans="1:38" x14ac:dyDescent="0.25">
      <c r="A75" t="s">
        <v>392</v>
      </c>
      <c r="B75">
        <v>69</v>
      </c>
      <c r="C75" t="s">
        <v>1159</v>
      </c>
      <c r="D75" t="s">
        <v>1222</v>
      </c>
      <c r="F75">
        <v>1</v>
      </c>
      <c r="G75">
        <v>113.69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113.69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113.69</v>
      </c>
      <c r="AK75">
        <v>113.69</v>
      </c>
      <c r="AL75">
        <v>69</v>
      </c>
    </row>
    <row r="76" spans="1:38" x14ac:dyDescent="0.25">
      <c r="A76" t="s">
        <v>392</v>
      </c>
      <c r="B76">
        <v>70</v>
      </c>
      <c r="C76" t="s">
        <v>270</v>
      </c>
      <c r="D76" t="s">
        <v>907</v>
      </c>
      <c r="E76" t="s">
        <v>357</v>
      </c>
      <c r="F76">
        <v>1</v>
      </c>
      <c r="G76">
        <v>113.2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113.2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113.2</v>
      </c>
      <c r="AK76">
        <v>113.2</v>
      </c>
      <c r="AL76">
        <v>70</v>
      </c>
    </row>
    <row r="77" spans="1:38" x14ac:dyDescent="0.25">
      <c r="A77" t="s">
        <v>392</v>
      </c>
      <c r="B77">
        <v>71</v>
      </c>
      <c r="C77" t="s">
        <v>1227</v>
      </c>
      <c r="D77" t="s">
        <v>1228</v>
      </c>
      <c r="E77" t="s">
        <v>1029</v>
      </c>
      <c r="F77">
        <v>1</v>
      </c>
      <c r="G77">
        <v>112.55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112.55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112.55</v>
      </c>
      <c r="AK77">
        <v>112.55</v>
      </c>
      <c r="AL77">
        <v>71</v>
      </c>
    </row>
    <row r="78" spans="1:38" x14ac:dyDescent="0.25">
      <c r="A78" t="s">
        <v>392</v>
      </c>
      <c r="B78">
        <v>72</v>
      </c>
      <c r="C78" t="s">
        <v>1234</v>
      </c>
      <c r="D78" t="s">
        <v>1235</v>
      </c>
      <c r="E78" t="s">
        <v>1233</v>
      </c>
      <c r="F78">
        <v>1</v>
      </c>
      <c r="G78">
        <v>111.95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111.95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111.95</v>
      </c>
      <c r="AK78">
        <v>111.95</v>
      </c>
      <c r="AL78">
        <v>72</v>
      </c>
    </row>
    <row r="79" spans="1:38" x14ac:dyDescent="0.25">
      <c r="A79" t="s">
        <v>392</v>
      </c>
      <c r="B79">
        <v>73</v>
      </c>
      <c r="C79" t="s">
        <v>1239</v>
      </c>
      <c r="D79" t="s">
        <v>1240</v>
      </c>
      <c r="E79" t="s">
        <v>362</v>
      </c>
      <c r="F79">
        <v>1</v>
      </c>
      <c r="G79">
        <v>110.78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110.78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110.78</v>
      </c>
      <c r="AK79">
        <v>110.78</v>
      </c>
      <c r="AL79">
        <v>73</v>
      </c>
    </row>
    <row r="80" spans="1:38" x14ac:dyDescent="0.25">
      <c r="A80" t="s">
        <v>392</v>
      </c>
      <c r="B80">
        <v>74</v>
      </c>
      <c r="C80" t="s">
        <v>1178</v>
      </c>
      <c r="D80" t="s">
        <v>1241</v>
      </c>
      <c r="E80" t="s">
        <v>374</v>
      </c>
      <c r="F80">
        <v>1</v>
      </c>
      <c r="G80">
        <v>110.02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110.02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110.02</v>
      </c>
      <c r="AK80">
        <v>110.02</v>
      </c>
      <c r="AL80">
        <v>74</v>
      </c>
    </row>
    <row r="81" spans="1:38" x14ac:dyDescent="0.25">
      <c r="A81" t="s">
        <v>392</v>
      </c>
      <c r="B81">
        <v>75</v>
      </c>
      <c r="C81" t="s">
        <v>1242</v>
      </c>
      <c r="D81" t="s">
        <v>1243</v>
      </c>
      <c r="F81">
        <v>1</v>
      </c>
      <c r="G81">
        <v>109.62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109.62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109.62</v>
      </c>
      <c r="AK81">
        <v>109.62</v>
      </c>
      <c r="AL81">
        <v>75</v>
      </c>
    </row>
    <row r="82" spans="1:38" x14ac:dyDescent="0.25">
      <c r="A82" t="s">
        <v>392</v>
      </c>
      <c r="B82">
        <v>76</v>
      </c>
      <c r="C82" t="s">
        <v>530</v>
      </c>
      <c r="D82" t="s">
        <v>1246</v>
      </c>
      <c r="E82" t="s">
        <v>367</v>
      </c>
      <c r="F82">
        <v>1</v>
      </c>
      <c r="G82">
        <v>108.96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108.96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108.96</v>
      </c>
      <c r="AK82">
        <v>108.96</v>
      </c>
      <c r="AL82">
        <v>76</v>
      </c>
    </row>
    <row r="83" spans="1:38" x14ac:dyDescent="0.25">
      <c r="A83" t="s">
        <v>392</v>
      </c>
      <c r="B83">
        <v>77</v>
      </c>
      <c r="C83" t="s">
        <v>1014</v>
      </c>
      <c r="D83" t="s">
        <v>1247</v>
      </c>
      <c r="E83" t="s">
        <v>363</v>
      </c>
      <c r="F83">
        <v>1</v>
      </c>
      <c r="G83">
        <v>108.89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108.89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108.89</v>
      </c>
      <c r="AK83">
        <v>108.89</v>
      </c>
      <c r="AL83">
        <v>77</v>
      </c>
    </row>
    <row r="84" spans="1:38" x14ac:dyDescent="0.25">
      <c r="A84" t="s">
        <v>392</v>
      </c>
      <c r="B84">
        <v>78</v>
      </c>
      <c r="C84" t="s">
        <v>628</v>
      </c>
      <c r="D84" t="s">
        <v>265</v>
      </c>
      <c r="E84" t="s">
        <v>372</v>
      </c>
      <c r="F84">
        <v>1</v>
      </c>
      <c r="G84">
        <v>108.76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108.76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108.76</v>
      </c>
      <c r="AK84">
        <v>108.76</v>
      </c>
      <c r="AL84">
        <v>78</v>
      </c>
    </row>
    <row r="85" spans="1:38" x14ac:dyDescent="0.25">
      <c r="A85" t="s">
        <v>392</v>
      </c>
      <c r="B85">
        <v>79</v>
      </c>
      <c r="C85" t="s">
        <v>578</v>
      </c>
      <c r="D85" t="s">
        <v>702</v>
      </c>
      <c r="E85" t="s">
        <v>579</v>
      </c>
      <c r="F85">
        <v>1</v>
      </c>
      <c r="G85">
        <v>107.01</v>
      </c>
      <c r="H85">
        <v>0</v>
      </c>
      <c r="I85">
        <v>0</v>
      </c>
      <c r="J85">
        <v>0</v>
      </c>
      <c r="K85">
        <v>107.01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107.01</v>
      </c>
      <c r="AK85">
        <v>107.01</v>
      </c>
      <c r="AL85">
        <v>79</v>
      </c>
    </row>
    <row r="86" spans="1:38" x14ac:dyDescent="0.25">
      <c r="A86" t="s">
        <v>392</v>
      </c>
      <c r="B86">
        <v>80</v>
      </c>
      <c r="C86" t="s">
        <v>1324</v>
      </c>
      <c r="D86" t="s">
        <v>1325</v>
      </c>
      <c r="E86" t="s">
        <v>1323</v>
      </c>
      <c r="F86">
        <v>1</v>
      </c>
      <c r="G86">
        <v>106.26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106.26</v>
      </c>
      <c r="AH86">
        <v>0</v>
      </c>
      <c r="AI86">
        <v>0</v>
      </c>
      <c r="AJ86">
        <v>106.26</v>
      </c>
      <c r="AK86">
        <v>106.26</v>
      </c>
      <c r="AL86">
        <v>80</v>
      </c>
    </row>
    <row r="87" spans="1:38" x14ac:dyDescent="0.25">
      <c r="A87" t="s">
        <v>392</v>
      </c>
      <c r="B87">
        <v>81</v>
      </c>
      <c r="C87" t="s">
        <v>687</v>
      </c>
      <c r="D87" t="s">
        <v>866</v>
      </c>
      <c r="E87" t="s">
        <v>368</v>
      </c>
      <c r="F87">
        <v>1</v>
      </c>
      <c r="G87">
        <v>100.92</v>
      </c>
      <c r="H87">
        <v>0</v>
      </c>
      <c r="I87">
        <v>100.92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100.92</v>
      </c>
      <c r="AK87">
        <v>100.92</v>
      </c>
      <c r="AL87">
        <v>81</v>
      </c>
    </row>
    <row r="88" spans="1:38" x14ac:dyDescent="0.25">
      <c r="A88" t="s">
        <v>392</v>
      </c>
      <c r="B88">
        <v>82</v>
      </c>
      <c r="C88" t="s">
        <v>313</v>
      </c>
      <c r="D88" t="s">
        <v>314</v>
      </c>
      <c r="E88" t="s">
        <v>357</v>
      </c>
      <c r="F88">
        <v>1</v>
      </c>
      <c r="G88">
        <v>100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100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100</v>
      </c>
      <c r="AK88">
        <v>100</v>
      </c>
      <c r="AL88">
        <v>82</v>
      </c>
    </row>
    <row r="89" spans="1:38" x14ac:dyDescent="0.25">
      <c r="A89" t="s">
        <v>392</v>
      </c>
      <c r="B89">
        <v>85</v>
      </c>
      <c r="C89" t="s">
        <v>73</v>
      </c>
      <c r="D89" t="s">
        <v>868</v>
      </c>
      <c r="E89" t="s">
        <v>869</v>
      </c>
      <c r="F89">
        <v>1</v>
      </c>
      <c r="G89">
        <v>100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100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100</v>
      </c>
      <c r="AK89">
        <v>100</v>
      </c>
      <c r="AL89">
        <v>85</v>
      </c>
    </row>
    <row r="90" spans="1:38" x14ac:dyDescent="0.25">
      <c r="A90" t="s">
        <v>392</v>
      </c>
      <c r="B90">
        <v>83</v>
      </c>
      <c r="C90" t="s">
        <v>105</v>
      </c>
      <c r="D90" t="s">
        <v>103</v>
      </c>
      <c r="E90" t="s">
        <v>367</v>
      </c>
      <c r="F90">
        <v>2</v>
      </c>
      <c r="G90">
        <v>100</v>
      </c>
      <c r="H90">
        <v>0</v>
      </c>
      <c r="I90">
        <v>0</v>
      </c>
      <c r="J90">
        <v>0</v>
      </c>
      <c r="K90">
        <v>0</v>
      </c>
      <c r="L90">
        <v>50</v>
      </c>
      <c r="M90">
        <v>0</v>
      </c>
      <c r="N90">
        <v>0</v>
      </c>
      <c r="O90">
        <v>50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50</v>
      </c>
      <c r="AK90">
        <v>100</v>
      </c>
      <c r="AL90">
        <v>83</v>
      </c>
    </row>
    <row r="91" spans="1:38" x14ac:dyDescent="0.25">
      <c r="A91" t="s">
        <v>392</v>
      </c>
      <c r="B91">
        <v>84</v>
      </c>
      <c r="C91" t="s">
        <v>874</v>
      </c>
      <c r="D91" t="s">
        <v>140</v>
      </c>
      <c r="E91" t="s">
        <v>600</v>
      </c>
      <c r="F91">
        <v>1</v>
      </c>
      <c r="G91">
        <v>100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100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100</v>
      </c>
      <c r="AK91">
        <v>100</v>
      </c>
      <c r="AL91">
        <v>84</v>
      </c>
    </row>
    <row r="92" spans="1:38" x14ac:dyDescent="0.25">
      <c r="A92" t="s">
        <v>392</v>
      </c>
      <c r="B92">
        <v>86</v>
      </c>
      <c r="C92" t="s">
        <v>1264</v>
      </c>
      <c r="D92" t="s">
        <v>931</v>
      </c>
      <c r="E92" t="s">
        <v>363</v>
      </c>
      <c r="F92">
        <v>1</v>
      </c>
      <c r="G92">
        <v>93.75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93.75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93.75</v>
      </c>
      <c r="AK92">
        <v>93.75</v>
      </c>
      <c r="AL92">
        <v>86</v>
      </c>
    </row>
    <row r="93" spans="1:38" x14ac:dyDescent="0.25">
      <c r="A93" t="s">
        <v>392</v>
      </c>
      <c r="B93">
        <v>87</v>
      </c>
      <c r="C93" t="s">
        <v>888</v>
      </c>
      <c r="D93" t="s">
        <v>273</v>
      </c>
      <c r="E93" t="s">
        <v>357</v>
      </c>
      <c r="F93">
        <v>1</v>
      </c>
      <c r="G93">
        <v>80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80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80</v>
      </c>
      <c r="AK93">
        <v>80</v>
      </c>
      <c r="AL93">
        <v>87</v>
      </c>
    </row>
    <row r="94" spans="1:38" x14ac:dyDescent="0.25">
      <c r="A94" t="s">
        <v>392</v>
      </c>
      <c r="B94">
        <v>89</v>
      </c>
      <c r="C94" t="s">
        <v>1267</v>
      </c>
      <c r="D94" t="s">
        <v>509</v>
      </c>
      <c r="F94">
        <v>1</v>
      </c>
      <c r="G94">
        <v>75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75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75</v>
      </c>
      <c r="AK94">
        <v>75</v>
      </c>
      <c r="AL94">
        <v>89</v>
      </c>
    </row>
    <row r="95" spans="1:38" x14ac:dyDescent="0.25">
      <c r="A95" t="s">
        <v>392</v>
      </c>
      <c r="B95">
        <v>88</v>
      </c>
      <c r="C95" t="s">
        <v>1268</v>
      </c>
      <c r="D95" t="s">
        <v>1269</v>
      </c>
      <c r="F95">
        <v>1</v>
      </c>
      <c r="G95">
        <v>75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75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75</v>
      </c>
      <c r="AK95">
        <v>75</v>
      </c>
      <c r="AL95">
        <v>88</v>
      </c>
    </row>
    <row r="96" spans="1:38" x14ac:dyDescent="0.25">
      <c r="A96" t="s">
        <v>392</v>
      </c>
      <c r="B96">
        <v>91</v>
      </c>
      <c r="C96" t="s">
        <v>878</v>
      </c>
      <c r="D96" t="s">
        <v>629</v>
      </c>
      <c r="F96">
        <v>1</v>
      </c>
      <c r="G96">
        <v>50</v>
      </c>
      <c r="H96">
        <v>0</v>
      </c>
      <c r="I96">
        <v>0</v>
      </c>
      <c r="J96">
        <v>0</v>
      </c>
      <c r="K96">
        <v>0</v>
      </c>
      <c r="L96">
        <v>50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50</v>
      </c>
      <c r="AK96">
        <v>50</v>
      </c>
      <c r="AL96">
        <v>90</v>
      </c>
    </row>
    <row r="97" spans="1:38" x14ac:dyDescent="0.25">
      <c r="A97" t="s">
        <v>392</v>
      </c>
      <c r="B97">
        <v>90</v>
      </c>
      <c r="C97" t="s">
        <v>879</v>
      </c>
      <c r="D97" t="s">
        <v>692</v>
      </c>
      <c r="F97">
        <v>1</v>
      </c>
      <c r="G97">
        <v>50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50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50</v>
      </c>
      <c r="AK97">
        <v>50</v>
      </c>
      <c r="AL97">
        <v>92</v>
      </c>
    </row>
    <row r="98" spans="1:38" x14ac:dyDescent="0.25">
      <c r="A98" t="s">
        <v>392</v>
      </c>
      <c r="B98">
        <v>92</v>
      </c>
      <c r="C98" t="s">
        <v>880</v>
      </c>
      <c r="D98" t="s">
        <v>627</v>
      </c>
      <c r="E98" t="s">
        <v>881</v>
      </c>
      <c r="F98">
        <v>1</v>
      </c>
      <c r="G98">
        <v>50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50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50</v>
      </c>
      <c r="AK98">
        <v>50</v>
      </c>
      <c r="AL98">
        <v>91</v>
      </c>
    </row>
    <row r="99" spans="1:38" x14ac:dyDescent="0.25">
      <c r="A99" t="s">
        <v>392</v>
      </c>
      <c r="B99">
        <v>216</v>
      </c>
      <c r="C99" t="s">
        <v>1265</v>
      </c>
      <c r="D99" t="s">
        <v>1266</v>
      </c>
      <c r="E99" t="s">
        <v>368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127</v>
      </c>
    </row>
    <row r="100" spans="1:38" x14ac:dyDescent="0.25">
      <c r="A100" t="s">
        <v>392</v>
      </c>
      <c r="B100">
        <v>217</v>
      </c>
      <c r="C100" t="s">
        <v>848</v>
      </c>
      <c r="D100" t="s">
        <v>849</v>
      </c>
      <c r="E100" t="s">
        <v>706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126</v>
      </c>
    </row>
    <row r="101" spans="1:38" x14ac:dyDescent="0.25">
      <c r="A101" t="s">
        <v>392</v>
      </c>
      <c r="B101">
        <v>218</v>
      </c>
      <c r="C101" t="s">
        <v>1189</v>
      </c>
      <c r="D101" t="s">
        <v>1256</v>
      </c>
      <c r="E101" t="s">
        <v>363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125</v>
      </c>
    </row>
    <row r="102" spans="1:38" x14ac:dyDescent="0.25">
      <c r="A102" t="s">
        <v>392</v>
      </c>
      <c r="B102">
        <v>117</v>
      </c>
      <c r="C102" t="s">
        <v>1080</v>
      </c>
      <c r="D102" t="s">
        <v>1081</v>
      </c>
      <c r="E102" t="s">
        <v>363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161</v>
      </c>
    </row>
    <row r="103" spans="1:38" x14ac:dyDescent="0.25">
      <c r="A103" t="s">
        <v>392</v>
      </c>
      <c r="B103">
        <v>188</v>
      </c>
      <c r="C103" t="s">
        <v>1071</v>
      </c>
      <c r="D103" t="s">
        <v>537</v>
      </c>
      <c r="E103" t="s">
        <v>363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154</v>
      </c>
    </row>
    <row r="104" spans="1:38" x14ac:dyDescent="0.25">
      <c r="A104" t="s">
        <v>392</v>
      </c>
      <c r="B104">
        <v>187</v>
      </c>
      <c r="C104" t="s">
        <v>1252</v>
      </c>
      <c r="D104" t="s">
        <v>1253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122</v>
      </c>
    </row>
    <row r="105" spans="1:38" x14ac:dyDescent="0.25">
      <c r="A105" t="s">
        <v>392</v>
      </c>
      <c r="B105">
        <v>215</v>
      </c>
      <c r="C105" t="s">
        <v>309</v>
      </c>
      <c r="D105" t="s">
        <v>265</v>
      </c>
      <c r="E105" t="s">
        <v>369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128</v>
      </c>
    </row>
    <row r="106" spans="1:38" x14ac:dyDescent="0.25">
      <c r="A106" t="s">
        <v>392</v>
      </c>
      <c r="B106">
        <v>171</v>
      </c>
      <c r="C106" t="s">
        <v>1248</v>
      </c>
      <c r="D106" t="s">
        <v>1249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121</v>
      </c>
    </row>
    <row r="107" spans="1:38" x14ac:dyDescent="0.25">
      <c r="A107" t="s">
        <v>392</v>
      </c>
      <c r="B107">
        <v>158</v>
      </c>
      <c r="C107" t="s">
        <v>846</v>
      </c>
      <c r="D107" t="s">
        <v>847</v>
      </c>
      <c r="E107" t="s">
        <v>357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120</v>
      </c>
    </row>
    <row r="108" spans="1:38" x14ac:dyDescent="0.25">
      <c r="A108" t="s">
        <v>392</v>
      </c>
      <c r="B108">
        <v>189</v>
      </c>
      <c r="C108" t="s">
        <v>1254</v>
      </c>
      <c r="D108" t="s">
        <v>1255</v>
      </c>
      <c r="E108" t="s">
        <v>363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124</v>
      </c>
    </row>
    <row r="109" spans="1:38" x14ac:dyDescent="0.25">
      <c r="A109" t="s">
        <v>392</v>
      </c>
      <c r="B109">
        <v>118</v>
      </c>
      <c r="C109" t="s">
        <v>448</v>
      </c>
      <c r="D109" t="s">
        <v>220</v>
      </c>
      <c r="E109" t="s">
        <v>421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160</v>
      </c>
    </row>
    <row r="110" spans="1:38" x14ac:dyDescent="0.25">
      <c r="A110" t="s">
        <v>392</v>
      </c>
      <c r="B110">
        <v>115</v>
      </c>
      <c r="C110" t="s">
        <v>1082</v>
      </c>
      <c r="D110" t="s">
        <v>40</v>
      </c>
      <c r="E110" t="s">
        <v>373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163</v>
      </c>
    </row>
    <row r="111" spans="1:38" x14ac:dyDescent="0.25">
      <c r="A111" t="s">
        <v>392</v>
      </c>
      <c r="B111">
        <v>213</v>
      </c>
      <c r="C111" t="s">
        <v>861</v>
      </c>
      <c r="D111" t="s">
        <v>509</v>
      </c>
      <c r="E111" t="s">
        <v>823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130</v>
      </c>
    </row>
    <row r="112" spans="1:38" x14ac:dyDescent="0.25">
      <c r="A112" t="s">
        <v>392</v>
      </c>
      <c r="B112">
        <v>212</v>
      </c>
      <c r="C112" t="s">
        <v>1272</v>
      </c>
      <c r="D112" t="s">
        <v>1273</v>
      </c>
      <c r="E112" t="s">
        <v>417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131</v>
      </c>
    </row>
    <row r="113" spans="1:38" x14ac:dyDescent="0.25">
      <c r="A113" t="s">
        <v>392</v>
      </c>
      <c r="B113">
        <v>211</v>
      </c>
      <c r="C113" t="s">
        <v>163</v>
      </c>
      <c r="D113" t="s">
        <v>529</v>
      </c>
      <c r="E113" t="s">
        <v>382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132</v>
      </c>
    </row>
    <row r="114" spans="1:38" x14ac:dyDescent="0.25">
      <c r="A114" t="s">
        <v>392</v>
      </c>
      <c r="B114">
        <v>96</v>
      </c>
      <c r="C114" t="s">
        <v>998</v>
      </c>
      <c r="D114" t="s">
        <v>999</v>
      </c>
      <c r="E114" t="s">
        <v>1000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182</v>
      </c>
    </row>
    <row r="115" spans="1:38" x14ac:dyDescent="0.25">
      <c r="A115" t="s">
        <v>392</v>
      </c>
      <c r="B115">
        <v>119</v>
      </c>
      <c r="C115" t="s">
        <v>701</v>
      </c>
      <c r="D115" t="s">
        <v>965</v>
      </c>
      <c r="E115" t="s">
        <v>382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159</v>
      </c>
    </row>
    <row r="116" spans="1:38" x14ac:dyDescent="0.25">
      <c r="A116" t="s">
        <v>392</v>
      </c>
      <c r="B116">
        <v>120</v>
      </c>
      <c r="C116" t="s">
        <v>966</v>
      </c>
      <c r="D116" t="s">
        <v>967</v>
      </c>
      <c r="E116" t="s">
        <v>373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158</v>
      </c>
    </row>
    <row r="117" spans="1:38" x14ac:dyDescent="0.25">
      <c r="A117" t="s">
        <v>392</v>
      </c>
      <c r="B117">
        <v>121</v>
      </c>
      <c r="C117" t="s">
        <v>978</v>
      </c>
      <c r="D117" t="s">
        <v>649</v>
      </c>
      <c r="E117" t="s">
        <v>367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171</v>
      </c>
    </row>
    <row r="118" spans="1:38" x14ac:dyDescent="0.25">
      <c r="A118" t="s">
        <v>392</v>
      </c>
      <c r="B118">
        <v>123</v>
      </c>
      <c r="C118" t="s">
        <v>1055</v>
      </c>
      <c r="D118" t="s">
        <v>634</v>
      </c>
      <c r="E118" t="s">
        <v>367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188</v>
      </c>
    </row>
    <row r="119" spans="1:38" x14ac:dyDescent="0.25">
      <c r="A119" t="s">
        <v>392</v>
      </c>
      <c r="B119">
        <v>159</v>
      </c>
      <c r="C119" t="s">
        <v>846</v>
      </c>
      <c r="D119" t="s">
        <v>226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119</v>
      </c>
    </row>
    <row r="120" spans="1:38" x14ac:dyDescent="0.25">
      <c r="A120" t="s">
        <v>392</v>
      </c>
      <c r="B120">
        <v>95</v>
      </c>
      <c r="C120" t="s">
        <v>1330</v>
      </c>
      <c r="D120" t="s">
        <v>1331</v>
      </c>
      <c r="E120" t="s">
        <v>361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183</v>
      </c>
    </row>
    <row r="121" spans="1:38" x14ac:dyDescent="0.25">
      <c r="A121" t="s">
        <v>392</v>
      </c>
      <c r="B121">
        <v>105</v>
      </c>
      <c r="C121" t="s">
        <v>1066</v>
      </c>
      <c r="D121" t="s">
        <v>1067</v>
      </c>
      <c r="E121" t="s">
        <v>367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173</v>
      </c>
    </row>
    <row r="122" spans="1:38" x14ac:dyDescent="0.25">
      <c r="A122" t="s">
        <v>392</v>
      </c>
      <c r="B122">
        <v>214</v>
      </c>
      <c r="C122" t="s">
        <v>301</v>
      </c>
      <c r="D122" t="s">
        <v>634</v>
      </c>
      <c r="E122" t="s">
        <v>362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129</v>
      </c>
    </row>
    <row r="123" spans="1:38" x14ac:dyDescent="0.25">
      <c r="A123" t="s">
        <v>392</v>
      </c>
      <c r="B123">
        <v>160</v>
      </c>
      <c r="C123" t="s">
        <v>240</v>
      </c>
      <c r="D123" t="s">
        <v>697</v>
      </c>
      <c r="E123" t="s">
        <v>365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118</v>
      </c>
    </row>
    <row r="124" spans="1:38" x14ac:dyDescent="0.25">
      <c r="A124" t="s">
        <v>392</v>
      </c>
      <c r="B124">
        <v>220</v>
      </c>
      <c r="C124" t="s">
        <v>718</v>
      </c>
      <c r="D124" t="s">
        <v>537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220</v>
      </c>
    </row>
    <row r="125" spans="1:38" x14ac:dyDescent="0.25">
      <c r="A125" t="s">
        <v>392</v>
      </c>
      <c r="B125">
        <v>162</v>
      </c>
      <c r="C125" t="s">
        <v>1088</v>
      </c>
      <c r="D125" t="s">
        <v>1230</v>
      </c>
      <c r="E125" t="s">
        <v>568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116</v>
      </c>
    </row>
    <row r="126" spans="1:38" x14ac:dyDescent="0.25">
      <c r="A126" t="s">
        <v>392</v>
      </c>
      <c r="B126">
        <v>153</v>
      </c>
      <c r="C126" t="s">
        <v>178</v>
      </c>
      <c r="D126" t="s">
        <v>239</v>
      </c>
      <c r="E126" t="s">
        <v>417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190</v>
      </c>
    </row>
    <row r="127" spans="1:38" x14ac:dyDescent="0.25">
      <c r="A127" t="s">
        <v>392</v>
      </c>
      <c r="B127">
        <v>125</v>
      </c>
      <c r="C127" t="s">
        <v>744</v>
      </c>
      <c r="D127" t="s">
        <v>745</v>
      </c>
      <c r="E127" t="s">
        <v>357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218</v>
      </c>
    </row>
    <row r="128" spans="1:38" x14ac:dyDescent="0.25">
      <c r="A128" t="s">
        <v>392</v>
      </c>
      <c r="B128">
        <v>139</v>
      </c>
      <c r="C128" t="s">
        <v>670</v>
      </c>
      <c r="D128" t="s">
        <v>671</v>
      </c>
      <c r="E128" t="s">
        <v>367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204</v>
      </c>
    </row>
    <row r="129" spans="1:38" x14ac:dyDescent="0.25">
      <c r="A129" t="s">
        <v>392</v>
      </c>
      <c r="B129">
        <v>124</v>
      </c>
      <c r="C129" t="s">
        <v>1132</v>
      </c>
      <c r="D129" t="s">
        <v>1133</v>
      </c>
      <c r="E129" t="s">
        <v>417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189</v>
      </c>
    </row>
    <row r="130" spans="1:38" x14ac:dyDescent="0.25">
      <c r="A130" t="s">
        <v>392</v>
      </c>
      <c r="B130">
        <v>107</v>
      </c>
      <c r="C130" t="s">
        <v>1023</v>
      </c>
      <c r="D130" t="s">
        <v>193</v>
      </c>
      <c r="E130" t="s">
        <v>417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172</v>
      </c>
    </row>
    <row r="131" spans="1:38" x14ac:dyDescent="0.25">
      <c r="A131" t="s">
        <v>392</v>
      </c>
      <c r="B131">
        <v>94</v>
      </c>
      <c r="C131" t="s">
        <v>319</v>
      </c>
      <c r="D131" t="s">
        <v>791</v>
      </c>
      <c r="E131" t="s">
        <v>357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184</v>
      </c>
    </row>
    <row r="132" spans="1:38" x14ac:dyDescent="0.25">
      <c r="A132" t="s">
        <v>392</v>
      </c>
      <c r="B132">
        <v>97</v>
      </c>
      <c r="C132" t="s">
        <v>1124</v>
      </c>
      <c r="D132" t="s">
        <v>1125</v>
      </c>
      <c r="E132" t="s">
        <v>383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181</v>
      </c>
    </row>
    <row r="133" spans="1:38" x14ac:dyDescent="0.25">
      <c r="A133" t="s">
        <v>392</v>
      </c>
      <c r="B133">
        <v>98</v>
      </c>
      <c r="C133" t="s">
        <v>1122</v>
      </c>
      <c r="D133" t="s">
        <v>1292</v>
      </c>
      <c r="E133" t="s">
        <v>367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180</v>
      </c>
    </row>
    <row r="134" spans="1:38" x14ac:dyDescent="0.25">
      <c r="A134" t="s">
        <v>392</v>
      </c>
      <c r="B134">
        <v>99</v>
      </c>
      <c r="C134" t="s">
        <v>515</v>
      </c>
      <c r="D134" t="s">
        <v>632</v>
      </c>
      <c r="E134" t="s">
        <v>367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179</v>
      </c>
    </row>
    <row r="135" spans="1:38" x14ac:dyDescent="0.25">
      <c r="A135" t="s">
        <v>392</v>
      </c>
      <c r="B135">
        <v>100</v>
      </c>
      <c r="C135" t="s">
        <v>610</v>
      </c>
      <c r="D135" t="s">
        <v>611</v>
      </c>
      <c r="E135" t="s">
        <v>367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178</v>
      </c>
    </row>
    <row r="136" spans="1:38" x14ac:dyDescent="0.25">
      <c r="A136" t="s">
        <v>392</v>
      </c>
      <c r="B136">
        <v>101</v>
      </c>
      <c r="C136" t="s">
        <v>188</v>
      </c>
      <c r="D136" t="s">
        <v>671</v>
      </c>
      <c r="E136" t="s">
        <v>746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177</v>
      </c>
    </row>
    <row r="137" spans="1:38" x14ac:dyDescent="0.25">
      <c r="A137" t="s">
        <v>392</v>
      </c>
      <c r="B137">
        <v>102</v>
      </c>
      <c r="C137" t="s">
        <v>346</v>
      </c>
      <c r="D137" t="s">
        <v>733</v>
      </c>
      <c r="E137" t="s">
        <v>457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176</v>
      </c>
    </row>
    <row r="138" spans="1:38" x14ac:dyDescent="0.25">
      <c r="A138" t="s">
        <v>392</v>
      </c>
      <c r="B138">
        <v>103</v>
      </c>
      <c r="C138" t="s">
        <v>748</v>
      </c>
      <c r="D138" t="s">
        <v>273</v>
      </c>
      <c r="E138" t="s">
        <v>749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175</v>
      </c>
    </row>
    <row r="139" spans="1:38" x14ac:dyDescent="0.25">
      <c r="A139" t="s">
        <v>392</v>
      </c>
      <c r="B139">
        <v>104</v>
      </c>
      <c r="C139" t="s">
        <v>755</v>
      </c>
      <c r="D139" t="s">
        <v>756</v>
      </c>
      <c r="E139" t="s">
        <v>365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174</v>
      </c>
    </row>
    <row r="140" spans="1:38" x14ac:dyDescent="0.25">
      <c r="A140" t="s">
        <v>392</v>
      </c>
      <c r="B140">
        <v>106</v>
      </c>
      <c r="C140" t="s">
        <v>757</v>
      </c>
      <c r="D140" t="s">
        <v>509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186</v>
      </c>
    </row>
    <row r="141" spans="1:38" x14ac:dyDescent="0.25">
      <c r="A141" t="s">
        <v>392</v>
      </c>
      <c r="B141">
        <v>108</v>
      </c>
      <c r="C141" t="s">
        <v>657</v>
      </c>
      <c r="D141" t="s">
        <v>689</v>
      </c>
      <c r="E141" t="s">
        <v>382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170</v>
      </c>
    </row>
    <row r="142" spans="1:38" x14ac:dyDescent="0.25">
      <c r="A142" t="s">
        <v>392</v>
      </c>
      <c r="B142">
        <v>122</v>
      </c>
      <c r="C142" t="s">
        <v>650</v>
      </c>
      <c r="D142" t="s">
        <v>651</v>
      </c>
      <c r="E142" t="s">
        <v>368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187</v>
      </c>
    </row>
    <row r="143" spans="1:38" x14ac:dyDescent="0.25">
      <c r="A143" t="s">
        <v>392</v>
      </c>
      <c r="B143">
        <v>109</v>
      </c>
      <c r="C143" t="s">
        <v>20</v>
      </c>
      <c r="D143" t="s">
        <v>1067</v>
      </c>
      <c r="E143" t="s">
        <v>359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169</v>
      </c>
    </row>
    <row r="144" spans="1:38" x14ac:dyDescent="0.25">
      <c r="A144" t="s">
        <v>392</v>
      </c>
      <c r="B144">
        <v>110</v>
      </c>
      <c r="C144" t="s">
        <v>772</v>
      </c>
      <c r="D144" t="s">
        <v>119</v>
      </c>
      <c r="E144" t="s">
        <v>568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156</v>
      </c>
    </row>
    <row r="145" spans="1:38" x14ac:dyDescent="0.25">
      <c r="A145" t="s">
        <v>392</v>
      </c>
      <c r="B145">
        <v>111</v>
      </c>
      <c r="C145" t="s">
        <v>20</v>
      </c>
      <c r="D145" t="s">
        <v>525</v>
      </c>
      <c r="E145" t="s">
        <v>357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167</v>
      </c>
    </row>
    <row r="146" spans="1:38" x14ac:dyDescent="0.25">
      <c r="A146" t="s">
        <v>392</v>
      </c>
      <c r="B146">
        <v>112</v>
      </c>
      <c r="C146" t="s">
        <v>524</v>
      </c>
      <c r="D146" t="s">
        <v>525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166</v>
      </c>
    </row>
    <row r="147" spans="1:38" x14ac:dyDescent="0.25">
      <c r="A147" t="s">
        <v>392</v>
      </c>
      <c r="B147">
        <v>152</v>
      </c>
      <c r="C147" t="s">
        <v>666</v>
      </c>
      <c r="D147" t="s">
        <v>712</v>
      </c>
      <c r="E147" t="s">
        <v>367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191</v>
      </c>
    </row>
    <row r="148" spans="1:38" x14ac:dyDescent="0.25">
      <c r="A148" t="s">
        <v>392</v>
      </c>
      <c r="B148">
        <v>151</v>
      </c>
      <c r="C148" t="s">
        <v>735</v>
      </c>
      <c r="D148" t="s">
        <v>739</v>
      </c>
      <c r="E148" t="s">
        <v>357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192</v>
      </c>
    </row>
    <row r="149" spans="1:38" x14ac:dyDescent="0.25">
      <c r="A149" t="s">
        <v>392</v>
      </c>
      <c r="B149">
        <v>150</v>
      </c>
      <c r="C149" t="s">
        <v>652</v>
      </c>
      <c r="D149" t="s">
        <v>667</v>
      </c>
      <c r="E149" t="s">
        <v>668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193</v>
      </c>
    </row>
    <row r="150" spans="1:38" x14ac:dyDescent="0.25">
      <c r="A150" t="s">
        <v>392</v>
      </c>
      <c r="B150">
        <v>149</v>
      </c>
      <c r="C150" t="s">
        <v>732</v>
      </c>
      <c r="D150" t="s">
        <v>733</v>
      </c>
      <c r="E150" t="s">
        <v>457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194</v>
      </c>
    </row>
    <row r="151" spans="1:38" x14ac:dyDescent="0.25">
      <c r="A151" t="s">
        <v>392</v>
      </c>
      <c r="B151">
        <v>126</v>
      </c>
      <c r="C151" t="s">
        <v>498</v>
      </c>
      <c r="D151" t="s">
        <v>521</v>
      </c>
      <c r="E151" t="s">
        <v>363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217</v>
      </c>
    </row>
    <row r="152" spans="1:38" x14ac:dyDescent="0.25">
      <c r="A152" t="s">
        <v>392</v>
      </c>
      <c r="B152">
        <v>127</v>
      </c>
      <c r="C152" t="s">
        <v>87</v>
      </c>
      <c r="D152" t="s">
        <v>88</v>
      </c>
      <c r="E152" t="s">
        <v>367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216</v>
      </c>
    </row>
    <row r="153" spans="1:38" x14ac:dyDescent="0.25">
      <c r="A153" t="s">
        <v>392</v>
      </c>
      <c r="B153">
        <v>128</v>
      </c>
      <c r="C153" t="s">
        <v>173</v>
      </c>
      <c r="D153" t="s">
        <v>119</v>
      </c>
      <c r="E153" t="s">
        <v>362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215</v>
      </c>
    </row>
    <row r="154" spans="1:38" x14ac:dyDescent="0.25">
      <c r="A154" t="s">
        <v>392</v>
      </c>
      <c r="B154">
        <v>129</v>
      </c>
      <c r="C154" t="s">
        <v>102</v>
      </c>
      <c r="D154" t="s">
        <v>103</v>
      </c>
      <c r="E154" t="s">
        <v>357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214</v>
      </c>
    </row>
    <row r="155" spans="1:38" x14ac:dyDescent="0.25">
      <c r="A155" t="s">
        <v>392</v>
      </c>
      <c r="B155">
        <v>130</v>
      </c>
      <c r="C155" t="s">
        <v>186</v>
      </c>
      <c r="D155" t="s">
        <v>119</v>
      </c>
      <c r="E155" t="s">
        <v>417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213</v>
      </c>
    </row>
    <row r="156" spans="1:38" x14ac:dyDescent="0.25">
      <c r="A156" t="s">
        <v>392</v>
      </c>
      <c r="B156">
        <v>131</v>
      </c>
      <c r="C156" t="s">
        <v>291</v>
      </c>
      <c r="D156" t="s">
        <v>436</v>
      </c>
      <c r="E156" t="s">
        <v>417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212</v>
      </c>
    </row>
    <row r="157" spans="1:38" x14ac:dyDescent="0.25">
      <c r="A157" t="s">
        <v>392</v>
      </c>
      <c r="B157">
        <v>132</v>
      </c>
      <c r="C157" t="s">
        <v>203</v>
      </c>
      <c r="D157" t="s">
        <v>214</v>
      </c>
      <c r="E157" t="s">
        <v>362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211</v>
      </c>
    </row>
    <row r="158" spans="1:38" x14ac:dyDescent="0.25">
      <c r="A158" t="s">
        <v>392</v>
      </c>
      <c r="B158">
        <v>133</v>
      </c>
      <c r="C158" t="s">
        <v>178</v>
      </c>
      <c r="D158" t="s">
        <v>179</v>
      </c>
      <c r="E158" t="s">
        <v>417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210</v>
      </c>
    </row>
    <row r="159" spans="1:38" x14ac:dyDescent="0.25">
      <c r="A159" t="s">
        <v>392</v>
      </c>
      <c r="B159">
        <v>134</v>
      </c>
      <c r="C159" t="s">
        <v>722</v>
      </c>
      <c r="D159" t="s">
        <v>723</v>
      </c>
      <c r="E159" t="s">
        <v>724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209</v>
      </c>
    </row>
    <row r="160" spans="1:38" x14ac:dyDescent="0.25">
      <c r="A160" t="s">
        <v>392</v>
      </c>
      <c r="B160">
        <v>135</v>
      </c>
      <c r="C160" t="s">
        <v>225</v>
      </c>
      <c r="D160" t="s">
        <v>226</v>
      </c>
      <c r="E160" t="s">
        <v>357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208</v>
      </c>
    </row>
    <row r="161" spans="1:38" x14ac:dyDescent="0.25">
      <c r="A161" t="s">
        <v>392</v>
      </c>
      <c r="B161">
        <v>113</v>
      </c>
      <c r="C161" t="s">
        <v>1090</v>
      </c>
      <c r="D161" t="s">
        <v>197</v>
      </c>
      <c r="E161" t="s">
        <v>1091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165</v>
      </c>
    </row>
    <row r="162" spans="1:38" x14ac:dyDescent="0.25">
      <c r="A162" t="s">
        <v>392</v>
      </c>
      <c r="B162">
        <v>136</v>
      </c>
      <c r="C162" t="s">
        <v>472</v>
      </c>
      <c r="D162" t="s">
        <v>473</v>
      </c>
      <c r="E162" t="s">
        <v>363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207</v>
      </c>
    </row>
    <row r="163" spans="1:38" x14ac:dyDescent="0.25">
      <c r="A163" t="s">
        <v>392</v>
      </c>
      <c r="B163">
        <v>140</v>
      </c>
      <c r="C163" t="s">
        <v>506</v>
      </c>
      <c r="D163" t="s">
        <v>303</v>
      </c>
      <c r="E163" t="s">
        <v>375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203</v>
      </c>
    </row>
    <row r="164" spans="1:38" x14ac:dyDescent="0.25">
      <c r="A164" t="s">
        <v>392</v>
      </c>
      <c r="B164">
        <v>154</v>
      </c>
      <c r="C164" t="s">
        <v>329</v>
      </c>
      <c r="D164" t="s">
        <v>193</v>
      </c>
      <c r="E164" t="s">
        <v>373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157</v>
      </c>
    </row>
    <row r="165" spans="1:38" x14ac:dyDescent="0.25">
      <c r="A165" t="s">
        <v>392</v>
      </c>
      <c r="B165">
        <v>141</v>
      </c>
      <c r="C165" t="s">
        <v>87</v>
      </c>
      <c r="D165" t="s">
        <v>202</v>
      </c>
      <c r="E165" t="s">
        <v>417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202</v>
      </c>
    </row>
    <row r="166" spans="1:38" x14ac:dyDescent="0.25">
      <c r="A166" t="s">
        <v>392</v>
      </c>
      <c r="B166">
        <v>142</v>
      </c>
      <c r="C166" t="s">
        <v>196</v>
      </c>
      <c r="D166" t="s">
        <v>197</v>
      </c>
      <c r="E166" t="s">
        <v>357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201</v>
      </c>
    </row>
    <row r="167" spans="1:38" x14ac:dyDescent="0.25">
      <c r="A167" t="s">
        <v>392</v>
      </c>
      <c r="B167">
        <v>143</v>
      </c>
      <c r="C167" t="s">
        <v>478</v>
      </c>
      <c r="D167" t="s">
        <v>492</v>
      </c>
      <c r="E167" t="s">
        <v>367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200</v>
      </c>
    </row>
    <row r="168" spans="1:38" x14ac:dyDescent="0.25">
      <c r="A168" t="s">
        <v>392</v>
      </c>
      <c r="B168">
        <v>144</v>
      </c>
      <c r="C168" t="s">
        <v>182</v>
      </c>
      <c r="D168" t="s">
        <v>415</v>
      </c>
      <c r="E168" t="s">
        <v>387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199</v>
      </c>
    </row>
    <row r="169" spans="1:38" x14ac:dyDescent="0.25">
      <c r="A169" t="s">
        <v>392</v>
      </c>
      <c r="B169">
        <v>145</v>
      </c>
      <c r="C169" t="s">
        <v>794</v>
      </c>
      <c r="D169" t="s">
        <v>795</v>
      </c>
      <c r="E169" t="s">
        <v>380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198</v>
      </c>
    </row>
    <row r="170" spans="1:38" x14ac:dyDescent="0.25">
      <c r="A170" t="s">
        <v>392</v>
      </c>
      <c r="B170">
        <v>146</v>
      </c>
      <c r="C170" t="s">
        <v>266</v>
      </c>
      <c r="D170" t="s">
        <v>428</v>
      </c>
      <c r="E170" t="s">
        <v>362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197</v>
      </c>
    </row>
    <row r="171" spans="1:38" x14ac:dyDescent="0.25">
      <c r="A171" t="s">
        <v>392</v>
      </c>
      <c r="B171">
        <v>147</v>
      </c>
      <c r="C171" t="s">
        <v>302</v>
      </c>
      <c r="D171" t="s">
        <v>303</v>
      </c>
      <c r="E171" t="s">
        <v>417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196</v>
      </c>
    </row>
    <row r="172" spans="1:38" x14ac:dyDescent="0.25">
      <c r="A172" t="s">
        <v>392</v>
      </c>
      <c r="B172">
        <v>148</v>
      </c>
      <c r="C172" t="s">
        <v>334</v>
      </c>
      <c r="D172" t="s">
        <v>589</v>
      </c>
      <c r="E172" t="s">
        <v>358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195</v>
      </c>
    </row>
    <row r="173" spans="1:38" x14ac:dyDescent="0.25">
      <c r="A173" t="s">
        <v>392</v>
      </c>
      <c r="B173">
        <v>138</v>
      </c>
      <c r="C173" t="s">
        <v>189</v>
      </c>
      <c r="D173" t="s">
        <v>190</v>
      </c>
      <c r="E173" t="s">
        <v>443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205</v>
      </c>
    </row>
    <row r="174" spans="1:38" x14ac:dyDescent="0.25">
      <c r="A174" t="s">
        <v>392</v>
      </c>
      <c r="B174">
        <v>114</v>
      </c>
      <c r="C174" t="s">
        <v>18</v>
      </c>
      <c r="D174" t="s">
        <v>227</v>
      </c>
      <c r="E174" t="s">
        <v>377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164</v>
      </c>
    </row>
    <row r="175" spans="1:38" x14ac:dyDescent="0.25">
      <c r="A175" t="s">
        <v>392</v>
      </c>
      <c r="B175">
        <v>116</v>
      </c>
      <c r="C175" t="s">
        <v>666</v>
      </c>
      <c r="D175" t="s">
        <v>536</v>
      </c>
      <c r="E175" t="s">
        <v>367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162</v>
      </c>
    </row>
    <row r="176" spans="1:38" x14ac:dyDescent="0.25">
      <c r="A176" t="s">
        <v>392</v>
      </c>
      <c r="B176">
        <v>155</v>
      </c>
      <c r="C176" t="s">
        <v>1109</v>
      </c>
      <c r="D176" t="s">
        <v>1110</v>
      </c>
      <c r="E176" t="s">
        <v>367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219</v>
      </c>
    </row>
    <row r="177" spans="1:38" x14ac:dyDescent="0.25">
      <c r="A177" t="s">
        <v>392</v>
      </c>
      <c r="B177">
        <v>182</v>
      </c>
      <c r="C177" t="s">
        <v>1151</v>
      </c>
      <c r="D177" t="s">
        <v>556</v>
      </c>
      <c r="E177" t="s">
        <v>1153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97</v>
      </c>
    </row>
    <row r="178" spans="1:38" x14ac:dyDescent="0.25">
      <c r="A178" t="s">
        <v>392</v>
      </c>
      <c r="B178">
        <v>219</v>
      </c>
      <c r="C178" t="s">
        <v>20</v>
      </c>
      <c r="D178" t="s">
        <v>1154</v>
      </c>
      <c r="E178" t="s">
        <v>357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168</v>
      </c>
    </row>
    <row r="179" spans="1:38" x14ac:dyDescent="0.25">
      <c r="A179" t="s">
        <v>392</v>
      </c>
      <c r="B179">
        <v>93</v>
      </c>
      <c r="C179" t="s">
        <v>698</v>
      </c>
      <c r="D179" t="s">
        <v>700</v>
      </c>
      <c r="E179" t="s">
        <v>357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185</v>
      </c>
    </row>
    <row r="180" spans="1:38" x14ac:dyDescent="0.25">
      <c r="A180" t="s">
        <v>392</v>
      </c>
      <c r="B180">
        <v>185</v>
      </c>
      <c r="C180" t="s">
        <v>1083</v>
      </c>
      <c r="D180" t="s">
        <v>238</v>
      </c>
      <c r="E180" t="s">
        <v>367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94</v>
      </c>
    </row>
    <row r="181" spans="1:38" x14ac:dyDescent="0.25">
      <c r="A181" t="s">
        <v>392</v>
      </c>
      <c r="B181">
        <v>184</v>
      </c>
      <c r="C181" t="s">
        <v>776</v>
      </c>
      <c r="D181" t="s">
        <v>529</v>
      </c>
      <c r="E181" t="s">
        <v>363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95</v>
      </c>
    </row>
    <row r="182" spans="1:38" x14ac:dyDescent="0.25">
      <c r="A182" t="s">
        <v>392</v>
      </c>
      <c r="B182">
        <v>183</v>
      </c>
      <c r="C182" t="s">
        <v>1157</v>
      </c>
      <c r="D182" t="s">
        <v>1158</v>
      </c>
      <c r="E182" t="s">
        <v>417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96</v>
      </c>
    </row>
    <row r="183" spans="1:38" x14ac:dyDescent="0.25">
      <c r="A183" t="s">
        <v>392</v>
      </c>
      <c r="B183">
        <v>180</v>
      </c>
      <c r="C183" t="s">
        <v>1171</v>
      </c>
      <c r="D183" t="s">
        <v>1172</v>
      </c>
      <c r="E183" t="s">
        <v>363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99</v>
      </c>
    </row>
    <row r="184" spans="1:38" x14ac:dyDescent="0.25">
      <c r="A184" t="s">
        <v>392</v>
      </c>
      <c r="B184">
        <v>179</v>
      </c>
      <c r="C184" t="s">
        <v>757</v>
      </c>
      <c r="D184" t="s">
        <v>822</v>
      </c>
      <c r="E184" t="s">
        <v>823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100</v>
      </c>
    </row>
    <row r="185" spans="1:38" x14ac:dyDescent="0.25">
      <c r="A185" t="s">
        <v>392</v>
      </c>
      <c r="B185">
        <v>178</v>
      </c>
      <c r="C185" t="s">
        <v>1174</v>
      </c>
      <c r="D185" t="s">
        <v>1175</v>
      </c>
      <c r="E185" t="s">
        <v>417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101</v>
      </c>
    </row>
    <row r="186" spans="1:38" x14ac:dyDescent="0.25">
      <c r="A186" t="s">
        <v>392</v>
      </c>
      <c r="B186">
        <v>177</v>
      </c>
      <c r="C186" t="s">
        <v>684</v>
      </c>
      <c r="D186" t="s">
        <v>685</v>
      </c>
      <c r="E186" t="s">
        <v>686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102</v>
      </c>
    </row>
    <row r="187" spans="1:38" x14ac:dyDescent="0.25">
      <c r="A187" t="s">
        <v>392</v>
      </c>
      <c r="B187">
        <v>181</v>
      </c>
      <c r="C187" t="s">
        <v>708</v>
      </c>
      <c r="D187" t="s">
        <v>1293</v>
      </c>
      <c r="E187" t="s">
        <v>383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98</v>
      </c>
    </row>
    <row r="188" spans="1:38" x14ac:dyDescent="0.25">
      <c r="A188" t="s">
        <v>392</v>
      </c>
      <c r="B188">
        <v>176</v>
      </c>
      <c r="C188" t="s">
        <v>301</v>
      </c>
      <c r="D188" t="s">
        <v>509</v>
      </c>
      <c r="E188" t="s">
        <v>660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103</v>
      </c>
    </row>
    <row r="189" spans="1:38" x14ac:dyDescent="0.25">
      <c r="A189" t="s">
        <v>392</v>
      </c>
      <c r="B189">
        <v>173</v>
      </c>
      <c r="C189" t="s">
        <v>833</v>
      </c>
      <c r="D189" t="s">
        <v>834</v>
      </c>
      <c r="E189" t="s">
        <v>417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93</v>
      </c>
    </row>
    <row r="190" spans="1:38" x14ac:dyDescent="0.25">
      <c r="A190" t="s">
        <v>392</v>
      </c>
      <c r="B190">
        <v>186</v>
      </c>
      <c r="C190" t="s">
        <v>917</v>
      </c>
      <c r="D190" t="s">
        <v>1185</v>
      </c>
      <c r="E190" t="s">
        <v>367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113</v>
      </c>
    </row>
    <row r="191" spans="1:38" x14ac:dyDescent="0.25">
      <c r="A191" t="s">
        <v>392</v>
      </c>
      <c r="B191">
        <v>172</v>
      </c>
      <c r="C191" t="s">
        <v>621</v>
      </c>
      <c r="D191" t="s">
        <v>560</v>
      </c>
      <c r="E191" t="s">
        <v>362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106</v>
      </c>
    </row>
    <row r="192" spans="1:38" x14ac:dyDescent="0.25">
      <c r="A192" t="s">
        <v>392</v>
      </c>
      <c r="B192">
        <v>170</v>
      </c>
      <c r="C192" t="s">
        <v>460</v>
      </c>
      <c r="D192" t="s">
        <v>531</v>
      </c>
      <c r="E192" t="s">
        <v>362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108</v>
      </c>
    </row>
    <row r="193" spans="1:38" x14ac:dyDescent="0.25">
      <c r="A193" t="s">
        <v>392</v>
      </c>
      <c r="B193">
        <v>168</v>
      </c>
      <c r="C193" t="s">
        <v>1315</v>
      </c>
      <c r="D193" t="s">
        <v>1321</v>
      </c>
      <c r="E193" t="s">
        <v>383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110</v>
      </c>
    </row>
    <row r="194" spans="1:38" x14ac:dyDescent="0.25">
      <c r="A194" t="s">
        <v>392</v>
      </c>
      <c r="B194">
        <v>167</v>
      </c>
      <c r="C194" t="s">
        <v>156</v>
      </c>
      <c r="D194" t="s">
        <v>179</v>
      </c>
      <c r="E194" t="s">
        <v>357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111</v>
      </c>
    </row>
    <row r="195" spans="1:38" x14ac:dyDescent="0.25">
      <c r="A195" t="s">
        <v>392</v>
      </c>
      <c r="B195">
        <v>166</v>
      </c>
      <c r="C195" t="s">
        <v>340</v>
      </c>
      <c r="D195" t="s">
        <v>341</v>
      </c>
      <c r="E195" t="s">
        <v>357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112</v>
      </c>
    </row>
    <row r="196" spans="1:38" x14ac:dyDescent="0.25">
      <c r="A196" t="s">
        <v>392</v>
      </c>
      <c r="B196">
        <v>165</v>
      </c>
      <c r="C196" t="s">
        <v>532</v>
      </c>
      <c r="D196" t="s">
        <v>1202</v>
      </c>
      <c r="E196" t="s">
        <v>364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107</v>
      </c>
    </row>
    <row r="197" spans="1:38" x14ac:dyDescent="0.25">
      <c r="A197" t="s">
        <v>392</v>
      </c>
      <c r="B197">
        <v>164</v>
      </c>
      <c r="C197" t="s">
        <v>1215</v>
      </c>
      <c r="D197" t="s">
        <v>1216</v>
      </c>
      <c r="E197" t="s">
        <v>363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114</v>
      </c>
    </row>
    <row r="198" spans="1:38" x14ac:dyDescent="0.25">
      <c r="A198" t="s">
        <v>392</v>
      </c>
      <c r="B198">
        <v>163</v>
      </c>
      <c r="C198" t="s">
        <v>584</v>
      </c>
      <c r="D198" t="s">
        <v>575</v>
      </c>
      <c r="E198" t="s">
        <v>357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115</v>
      </c>
    </row>
    <row r="199" spans="1:38" x14ac:dyDescent="0.25">
      <c r="A199" t="s">
        <v>392</v>
      </c>
      <c r="B199">
        <v>175</v>
      </c>
      <c r="C199" t="s">
        <v>648</v>
      </c>
      <c r="D199" t="s">
        <v>829</v>
      </c>
      <c r="E199" t="s">
        <v>376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104</v>
      </c>
    </row>
    <row r="200" spans="1:38" x14ac:dyDescent="0.25">
      <c r="A200" t="s">
        <v>392</v>
      </c>
      <c r="B200">
        <v>161</v>
      </c>
      <c r="C200" t="s">
        <v>1237</v>
      </c>
      <c r="D200" t="s">
        <v>1238</v>
      </c>
      <c r="E200" t="s">
        <v>367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117</v>
      </c>
    </row>
    <row r="201" spans="1:38" x14ac:dyDescent="0.25">
      <c r="A201" t="s">
        <v>392</v>
      </c>
      <c r="B201">
        <v>174</v>
      </c>
      <c r="C201" t="s">
        <v>298</v>
      </c>
      <c r="D201" t="s">
        <v>299</v>
      </c>
      <c r="E201" t="s">
        <v>454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105</v>
      </c>
    </row>
    <row r="202" spans="1:38" x14ac:dyDescent="0.25">
      <c r="A202" t="s">
        <v>392</v>
      </c>
      <c r="B202">
        <v>210</v>
      </c>
      <c r="C202" t="s">
        <v>812</v>
      </c>
      <c r="D202" t="s">
        <v>275</v>
      </c>
      <c r="E202" t="s">
        <v>813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133</v>
      </c>
    </row>
    <row r="203" spans="1:38" x14ac:dyDescent="0.25">
      <c r="A203" t="s">
        <v>392</v>
      </c>
      <c r="B203">
        <v>156</v>
      </c>
      <c r="C203" t="s">
        <v>1078</v>
      </c>
      <c r="D203" t="s">
        <v>1115</v>
      </c>
      <c r="E203" t="s">
        <v>367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155</v>
      </c>
    </row>
    <row r="204" spans="1:38" x14ac:dyDescent="0.25">
      <c r="A204" t="s">
        <v>392</v>
      </c>
      <c r="B204">
        <v>157</v>
      </c>
      <c r="C204" t="s">
        <v>1016</v>
      </c>
      <c r="D204" t="s">
        <v>1120</v>
      </c>
      <c r="E204" t="s">
        <v>417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149</v>
      </c>
    </row>
    <row r="205" spans="1:38" x14ac:dyDescent="0.25">
      <c r="A205" t="s">
        <v>392</v>
      </c>
      <c r="B205">
        <v>190</v>
      </c>
      <c r="C205" t="s">
        <v>650</v>
      </c>
      <c r="D205" t="s">
        <v>476</v>
      </c>
      <c r="E205" t="s">
        <v>368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153</v>
      </c>
    </row>
    <row r="206" spans="1:38" x14ac:dyDescent="0.25">
      <c r="A206" t="s">
        <v>392</v>
      </c>
      <c r="B206">
        <v>191</v>
      </c>
      <c r="C206" t="s">
        <v>701</v>
      </c>
      <c r="D206" t="s">
        <v>179</v>
      </c>
      <c r="E206" t="s">
        <v>367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152</v>
      </c>
    </row>
    <row r="207" spans="1:38" x14ac:dyDescent="0.25">
      <c r="A207" t="s">
        <v>392</v>
      </c>
      <c r="B207">
        <v>192</v>
      </c>
      <c r="C207" t="s">
        <v>790</v>
      </c>
      <c r="D207" t="s">
        <v>238</v>
      </c>
      <c r="E207" t="s">
        <v>362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151</v>
      </c>
    </row>
    <row r="208" spans="1:38" x14ac:dyDescent="0.25">
      <c r="A208" t="s">
        <v>392</v>
      </c>
      <c r="B208">
        <v>193</v>
      </c>
      <c r="C208" t="s">
        <v>512</v>
      </c>
      <c r="D208" t="s">
        <v>513</v>
      </c>
      <c r="E208" t="s">
        <v>357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150</v>
      </c>
    </row>
    <row r="209" spans="1:38" x14ac:dyDescent="0.25">
      <c r="A209" t="s">
        <v>392</v>
      </c>
      <c r="B209">
        <v>194</v>
      </c>
      <c r="C209" t="s">
        <v>652</v>
      </c>
      <c r="D209" t="s">
        <v>88</v>
      </c>
      <c r="E209" t="s">
        <v>363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123</v>
      </c>
    </row>
    <row r="210" spans="1:38" x14ac:dyDescent="0.25">
      <c r="A210" t="s">
        <v>392</v>
      </c>
      <c r="B210">
        <v>195</v>
      </c>
      <c r="C210" t="s">
        <v>156</v>
      </c>
      <c r="D210" t="s">
        <v>533</v>
      </c>
      <c r="E210" t="s">
        <v>357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148</v>
      </c>
    </row>
    <row r="211" spans="1:38" x14ac:dyDescent="0.25">
      <c r="A211" t="s">
        <v>392</v>
      </c>
      <c r="B211">
        <v>196</v>
      </c>
      <c r="C211" t="s">
        <v>793</v>
      </c>
      <c r="D211" t="s">
        <v>119</v>
      </c>
      <c r="E211" t="s">
        <v>746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147</v>
      </c>
    </row>
    <row r="212" spans="1:38" x14ac:dyDescent="0.25">
      <c r="A212" t="s">
        <v>392</v>
      </c>
      <c r="B212">
        <v>197</v>
      </c>
      <c r="C212" t="s">
        <v>139</v>
      </c>
      <c r="D212" t="s">
        <v>140</v>
      </c>
      <c r="E212" t="s">
        <v>358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146</v>
      </c>
    </row>
    <row r="213" spans="1:38" x14ac:dyDescent="0.25">
      <c r="A213" t="s">
        <v>392</v>
      </c>
      <c r="B213">
        <v>169</v>
      </c>
      <c r="C213" t="s">
        <v>1150</v>
      </c>
      <c r="D213" t="s">
        <v>275</v>
      </c>
      <c r="E213" t="s">
        <v>363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109</v>
      </c>
    </row>
    <row r="214" spans="1:38" x14ac:dyDescent="0.25">
      <c r="A214" t="s">
        <v>392</v>
      </c>
      <c r="B214">
        <v>198</v>
      </c>
      <c r="C214" t="s">
        <v>637</v>
      </c>
      <c r="D214" t="s">
        <v>638</v>
      </c>
      <c r="E214" t="s">
        <v>450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145</v>
      </c>
    </row>
    <row r="215" spans="1:38" x14ac:dyDescent="0.25">
      <c r="A215" t="s">
        <v>392</v>
      </c>
      <c r="B215">
        <v>200</v>
      </c>
      <c r="C215" t="s">
        <v>508</v>
      </c>
      <c r="D215" t="s">
        <v>1138</v>
      </c>
      <c r="E215" t="s">
        <v>360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143</v>
      </c>
    </row>
    <row r="216" spans="1:38" x14ac:dyDescent="0.25">
      <c r="A216" t="s">
        <v>392</v>
      </c>
      <c r="B216">
        <v>201</v>
      </c>
      <c r="C216" t="s">
        <v>1139</v>
      </c>
      <c r="D216" t="s">
        <v>1140</v>
      </c>
      <c r="E216" t="s">
        <v>367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142</v>
      </c>
    </row>
    <row r="217" spans="1:38" x14ac:dyDescent="0.25">
      <c r="A217" t="s">
        <v>392</v>
      </c>
      <c r="B217">
        <v>202</v>
      </c>
      <c r="C217" t="s">
        <v>669</v>
      </c>
      <c r="D217" t="s">
        <v>1142</v>
      </c>
      <c r="E217" t="s">
        <v>376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141</v>
      </c>
    </row>
    <row r="218" spans="1:38" x14ac:dyDescent="0.25">
      <c r="A218" t="s">
        <v>392</v>
      </c>
      <c r="B218">
        <v>203</v>
      </c>
      <c r="C218" t="s">
        <v>669</v>
      </c>
      <c r="D218" t="s">
        <v>1141</v>
      </c>
      <c r="E218" t="s">
        <v>367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140</v>
      </c>
    </row>
    <row r="219" spans="1:38" x14ac:dyDescent="0.25">
      <c r="A219" t="s">
        <v>392</v>
      </c>
      <c r="B219">
        <v>204</v>
      </c>
      <c r="C219" t="s">
        <v>534</v>
      </c>
      <c r="D219" t="s">
        <v>535</v>
      </c>
      <c r="E219" t="s">
        <v>367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139</v>
      </c>
    </row>
    <row r="220" spans="1:38" x14ac:dyDescent="0.25">
      <c r="A220" t="s">
        <v>392</v>
      </c>
      <c r="B220">
        <v>205</v>
      </c>
      <c r="C220" t="s">
        <v>802</v>
      </c>
      <c r="D220" t="s">
        <v>296</v>
      </c>
      <c r="E220" t="s">
        <v>362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138</v>
      </c>
    </row>
    <row r="221" spans="1:38" x14ac:dyDescent="0.25">
      <c r="A221" t="s">
        <v>392</v>
      </c>
      <c r="B221">
        <v>206</v>
      </c>
      <c r="C221" t="s">
        <v>804</v>
      </c>
      <c r="D221" t="s">
        <v>805</v>
      </c>
      <c r="E221" t="s">
        <v>717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137</v>
      </c>
    </row>
    <row r="222" spans="1:38" x14ac:dyDescent="0.25">
      <c r="A222" t="s">
        <v>392</v>
      </c>
      <c r="B222">
        <v>207</v>
      </c>
      <c r="C222" t="s">
        <v>652</v>
      </c>
      <c r="D222" t="s">
        <v>671</v>
      </c>
      <c r="E222" t="s">
        <v>1147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136</v>
      </c>
    </row>
    <row r="223" spans="1:38" x14ac:dyDescent="0.25">
      <c r="A223" t="s">
        <v>392</v>
      </c>
      <c r="B223">
        <v>208</v>
      </c>
      <c r="C223" t="s">
        <v>806</v>
      </c>
      <c r="D223" t="s">
        <v>807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135</v>
      </c>
    </row>
    <row r="224" spans="1:38" x14ac:dyDescent="0.25">
      <c r="A224" t="s">
        <v>392</v>
      </c>
      <c r="B224">
        <v>209</v>
      </c>
      <c r="C224" t="s">
        <v>1148</v>
      </c>
      <c r="D224" t="s">
        <v>456</v>
      </c>
      <c r="E224" t="s">
        <v>363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134</v>
      </c>
    </row>
    <row r="225" spans="1:38" x14ac:dyDescent="0.25">
      <c r="A225" t="s">
        <v>392</v>
      </c>
      <c r="B225">
        <v>199</v>
      </c>
      <c r="C225" t="s">
        <v>211</v>
      </c>
      <c r="D225" t="s">
        <v>693</v>
      </c>
      <c r="E225" t="s">
        <v>367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144</v>
      </c>
    </row>
    <row r="226" spans="1:38" x14ac:dyDescent="0.25">
      <c r="A226" t="s">
        <v>392</v>
      </c>
      <c r="B226">
        <v>137</v>
      </c>
      <c r="C226" t="s">
        <v>555</v>
      </c>
      <c r="D226" t="s">
        <v>556</v>
      </c>
      <c r="E226" t="s">
        <v>385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206</v>
      </c>
    </row>
    <row r="227" spans="1:38" x14ac:dyDescent="0.25">
      <c r="G227"/>
    </row>
    <row r="228" spans="1:38" x14ac:dyDescent="0.25">
      <c r="G228"/>
    </row>
    <row r="229" spans="1:38" x14ac:dyDescent="0.25">
      <c r="G229"/>
    </row>
    <row r="230" spans="1:38" x14ac:dyDescent="0.25">
      <c r="G230"/>
    </row>
    <row r="231" spans="1:38" x14ac:dyDescent="0.25">
      <c r="G231"/>
    </row>
    <row r="232" spans="1:38" x14ac:dyDescent="0.25">
      <c r="G232"/>
    </row>
    <row r="233" spans="1:38" x14ac:dyDescent="0.25">
      <c r="G233"/>
    </row>
    <row r="234" spans="1:38" x14ac:dyDescent="0.25">
      <c r="G234"/>
    </row>
    <row r="235" spans="1:38" x14ac:dyDescent="0.25">
      <c r="G235"/>
    </row>
    <row r="236" spans="1:38" x14ac:dyDescent="0.25">
      <c r="G236"/>
    </row>
    <row r="237" spans="1:38" x14ac:dyDescent="0.25">
      <c r="G237"/>
    </row>
    <row r="238" spans="1:38" x14ac:dyDescent="0.25">
      <c r="G238"/>
    </row>
    <row r="239" spans="1:38" x14ac:dyDescent="0.25">
      <c r="G239"/>
    </row>
    <row r="240" spans="1:38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8" spans="2:4" x14ac:dyDescent="0.25">
      <c r="B258" s="10"/>
      <c r="C258" s="10"/>
      <c r="D258" s="10"/>
    </row>
    <row r="260" spans="2:4" x14ac:dyDescent="0.25">
      <c r="B260" s="10"/>
      <c r="C260" s="10"/>
      <c r="D260" s="10"/>
    </row>
    <row r="283" spans="2:4" x14ac:dyDescent="0.25">
      <c r="B283" s="10"/>
      <c r="C283" s="10"/>
      <c r="D283" s="10"/>
    </row>
    <row r="300" spans="2:4" x14ac:dyDescent="0.25">
      <c r="B300" s="10"/>
      <c r="C300" s="10"/>
      <c r="D300" s="10"/>
    </row>
    <row r="303" spans="2:4" x14ac:dyDescent="0.25">
      <c r="B303" s="10"/>
      <c r="C303" s="10"/>
      <c r="D303" s="10"/>
    </row>
    <row r="305" spans="2:4" x14ac:dyDescent="0.25">
      <c r="B305" s="5"/>
      <c r="C305" s="5"/>
      <c r="D305" s="5"/>
    </row>
    <row r="328" spans="2:4" x14ac:dyDescent="0.25">
      <c r="B328" s="10"/>
      <c r="C328" s="10"/>
      <c r="D328" s="10"/>
    </row>
    <row r="341" spans="2:4" x14ac:dyDescent="0.25">
      <c r="B341" s="10"/>
      <c r="C341" s="10"/>
      <c r="D341" s="10"/>
    </row>
    <row r="342" spans="2:4" x14ac:dyDescent="0.25">
      <c r="B342" s="10"/>
      <c r="C342" s="10"/>
      <c r="D342" s="10"/>
    </row>
    <row r="346" spans="2:4" x14ac:dyDescent="0.25">
      <c r="B346" s="10"/>
      <c r="C346" s="10"/>
      <c r="D346" s="10"/>
    </row>
    <row r="354" spans="2:4" x14ac:dyDescent="0.25">
      <c r="B354" s="10"/>
      <c r="C354" s="10"/>
      <c r="D354" s="10"/>
    </row>
    <row r="389" spans="2:4" x14ac:dyDescent="0.25">
      <c r="B389" s="10"/>
      <c r="C389" s="10"/>
      <c r="D389" s="10"/>
    </row>
    <row r="394" spans="2:4" x14ac:dyDescent="0.25">
      <c r="B394" s="10"/>
      <c r="C394" s="10"/>
      <c r="D394" s="10"/>
    </row>
    <row r="396" spans="2:4" x14ac:dyDescent="0.25">
      <c r="B396" s="10"/>
      <c r="C396" s="10"/>
      <c r="D396" s="10"/>
    </row>
    <row r="410" spans="2:4" x14ac:dyDescent="0.25">
      <c r="B410" s="10"/>
      <c r="C410" s="10"/>
      <c r="D410" s="10"/>
    </row>
    <row r="411" spans="2:4" x14ac:dyDescent="0.25">
      <c r="B411" s="10"/>
      <c r="C411" s="10"/>
      <c r="D411" s="10"/>
    </row>
    <row r="423" spans="2:4" x14ac:dyDescent="0.25">
      <c r="B423" s="10"/>
      <c r="C423" s="10"/>
      <c r="D423" s="10"/>
    </row>
    <row r="424" spans="2:4" x14ac:dyDescent="0.25">
      <c r="B424" s="10"/>
      <c r="C424" s="10"/>
      <c r="D424" s="10"/>
    </row>
    <row r="428" spans="2:4" x14ac:dyDescent="0.25">
      <c r="B428" s="10"/>
      <c r="C428" s="10"/>
      <c r="D428" s="10"/>
    </row>
    <row r="436" spans="2:4" x14ac:dyDescent="0.25">
      <c r="B436" s="10"/>
      <c r="C436" s="10"/>
      <c r="D436" s="10"/>
    </row>
    <row r="437" spans="2:4" x14ac:dyDescent="0.25">
      <c r="B437" s="10"/>
      <c r="C437" s="10"/>
      <c r="D437" s="10"/>
    </row>
    <row r="454" spans="2:4" x14ac:dyDescent="0.25">
      <c r="B454" s="10"/>
      <c r="C454" s="10"/>
      <c r="D454" s="10"/>
    </row>
    <row r="456" spans="2:4" x14ac:dyDescent="0.25">
      <c r="B456" s="10"/>
      <c r="C456" s="10"/>
      <c r="D456" s="10"/>
    </row>
    <row r="457" spans="2:4" x14ac:dyDescent="0.25">
      <c r="B457" s="10"/>
      <c r="C457" s="10"/>
      <c r="D457" s="10"/>
    </row>
    <row r="458" spans="2:4" x14ac:dyDescent="0.25">
      <c r="B458" s="10"/>
      <c r="C458" s="10"/>
      <c r="D458" s="10"/>
    </row>
    <row r="459" spans="2:4" x14ac:dyDescent="0.25">
      <c r="B459" s="10"/>
      <c r="C459" s="10"/>
      <c r="D459" s="10"/>
    </row>
    <row r="489" spans="2:4" x14ac:dyDescent="0.25">
      <c r="B489" s="10"/>
      <c r="C489" s="10"/>
      <c r="D489" s="10"/>
    </row>
    <row r="499" spans="2:4" x14ac:dyDescent="0.25">
      <c r="B499" s="10"/>
      <c r="C499" s="10"/>
      <c r="D499" s="10"/>
    </row>
    <row r="504" spans="2:4" x14ac:dyDescent="0.25">
      <c r="B504" s="10"/>
      <c r="C504" s="10"/>
      <c r="D504" s="10"/>
    </row>
    <row r="508" spans="2:4" x14ac:dyDescent="0.25">
      <c r="B508" s="10"/>
      <c r="C508" s="10"/>
      <c r="D508" s="10"/>
    </row>
    <row r="521" spans="2:4" x14ac:dyDescent="0.25">
      <c r="B521" s="10"/>
      <c r="C521" s="10"/>
      <c r="D521" s="10"/>
    </row>
    <row r="544" spans="2:4" x14ac:dyDescent="0.25">
      <c r="B544" s="10"/>
      <c r="C544" s="10"/>
      <c r="D544" s="10"/>
    </row>
    <row r="560" spans="2:4" x14ac:dyDescent="0.25">
      <c r="B560" s="10"/>
      <c r="C560" s="10"/>
      <c r="D560" s="10"/>
    </row>
    <row r="587" spans="2:4" x14ac:dyDescent="0.25">
      <c r="B587" s="10"/>
      <c r="C587" s="10"/>
      <c r="D587" s="10"/>
    </row>
    <row r="595" spans="2:4" x14ac:dyDescent="0.25">
      <c r="B595" s="10"/>
      <c r="C595" s="10"/>
      <c r="D595" s="10"/>
    </row>
    <row r="599" spans="2:4" x14ac:dyDescent="0.25">
      <c r="B599" s="10"/>
      <c r="C599" s="10"/>
      <c r="D599" s="10"/>
    </row>
    <row r="613" spans="2:4" x14ac:dyDescent="0.25">
      <c r="B613" s="10"/>
      <c r="C613" s="10"/>
      <c r="D613" s="10"/>
    </row>
    <row r="624" spans="2:4" x14ac:dyDescent="0.25">
      <c r="B624" s="10"/>
      <c r="C624" s="10"/>
      <c r="D624" s="10"/>
    </row>
    <row r="646" spans="2:4" x14ac:dyDescent="0.25">
      <c r="B646" s="10"/>
      <c r="C646" s="10"/>
      <c r="D646" s="10"/>
    </row>
  </sheetData>
  <autoFilter ref="A6:AC972" xr:uid="{00000000-0009-0000-0000-000003000000}">
    <sortState xmlns:xlrd2="http://schemas.microsoft.com/office/spreadsheetml/2017/richdata2" ref="A7:AC972">
      <sortCondition ref="C6:C972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n i E V T u 0 K m S j A A A A 9 g A A A B I A H A B D b 2 5 m a W c v U G F j a 2 F n Z S 5 4 b W w g o h g A K K A U A A A A A A A A A A A A A A A A A A A A A A A A A A A A h Y + 9 D o I w G E V f h X S n f y 6 G l D K 4 i p q Y G N d a K j T C h 6 H F 8 m 4 O P p K v I E Z R N 8 d 7 7 h n u v V 9 v I h u a O r q Y z t k W U s Q w R Z E B 3 R Y W y h T 1 / h j P U S b F R u m T K k 0 0 y u C S w R U p q r w / J 4 S E E H C Y 4 b Y r C a e U k X 2 + 3 O r K N A p 9 Z P t f j i 0 4 r 0 A b J M X u N U Z y z B j F n H N M B Z m g y C 1 8 B T 7 u f b Y / U C z 6 2 v e d k X C I V 2 t B p i j I + 4 N 8 A F B L A w Q U A A I A C A B y e I R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n i E V S i K R 7 g O A A A A E Q A A A B M A H A B G b 3 J t d W x h c y 9 T Z W N 0 a W 9 u M S 5 t I K I Y A C i g F A A A A A A A A A A A A A A A A A A A A A A A A A A A A C t O T S 7 J z M 9 T C I b Q h t Y A U E s B A i 0 A F A A C A A g A c n i E V T u 0 K m S j A A A A 9 g A A A B I A A A A A A A A A A A A A A A A A A A A A A E N v b m Z p Z y 9 Q Y W N r Y W d l L n h t b F B L A Q I t A B Q A A g A I A H J 4 h F U P y u m r p A A A A O k A A A A T A A A A A A A A A A A A A A A A A O 8 A A A B b Q 2 9 u d G V u d F 9 U e X B l c 1 0 u e G 1 s U E s B A i 0 A F A A C A A g A c n i E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R K 7 I m b s f d L v e O + p p p m + e 0 A A A A A A g A A A A A A E G Y A A A A B A A A g A A A A F T B r K T B y K G 7 F a d E v x 5 R k g O s n N q N J + M c f T X a F t H O Q B i 4 A A A A A D o A A A A A C A A A g A A A A O G I U i e u d O j F B Q T l S j F h C n T M g p T G e M s 6 V p g O E x 6 / i P K F Q A A A A D / D X B P F i M + 2 n e w j 3 O h 7 Z 8 0 l W 3 U K X t O J N U s 9 Z h t z H I n C z y 5 d R r f E w 5 1 H Q R 2 3 D S 4 T 9 M 9 5 3 W 8 z z C v N 7 L O y p w P p E 1 n a j l F m k C 4 t J u p 6 w j d T A W W p A A A A A g J c c H 9 W K k + 2 F S n P h U g 6 X E R s G W X 6 5 S O j C u m S z T a W 0 s I n 0 f S E g f y r + z o s 0 3 w e 6 G h E O s v q b M u z R 9 5 C U Y N T 1 n y + T K w = = < / D a t a M a s h u p > 
</file>

<file path=customXml/itemProps1.xml><?xml version="1.0" encoding="utf-8"?>
<ds:datastoreItem xmlns:ds="http://schemas.openxmlformats.org/officeDocument/2006/customXml" ds:itemID="{22FFB9ED-32A7-4CF8-A637-237D5CDC81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15</vt:i4>
      </vt:variant>
    </vt:vector>
  </HeadingPairs>
  <TitlesOfParts>
    <vt:vector size="24" baseType="lpstr">
      <vt:lpstr>Forklaring</vt:lpstr>
      <vt:lpstr>Hovedranking</vt:lpstr>
      <vt:lpstr>Ranking-Mellom</vt:lpstr>
      <vt:lpstr>Ranking-Kort</vt:lpstr>
      <vt:lpstr>Utholdenhetsranking</vt:lpstr>
      <vt:lpstr>Totalranking</vt:lpstr>
      <vt:lpstr>Hovedranking-Kvinner</vt:lpstr>
      <vt:lpstr>Ranking-Mellom-Kvinner</vt:lpstr>
      <vt:lpstr>Ranking-Kort Kvinner</vt:lpstr>
      <vt:lpstr>Hovedranking!headingHoved</vt:lpstr>
      <vt:lpstr>'Hovedranking-Kvinner'!headingHoved</vt:lpstr>
      <vt:lpstr>Totalranking!headingHoved</vt:lpstr>
      <vt:lpstr>'Ranking-Kort'!headingKort</vt:lpstr>
      <vt:lpstr>'Ranking-Kort Kvinner'!headingKort</vt:lpstr>
      <vt:lpstr>'Ranking-Mellom'!headingMellom</vt:lpstr>
      <vt:lpstr>'Ranking-Mellom-Kvinner'!headingMellom</vt:lpstr>
      <vt:lpstr>Utholdenhetsranking!Ranking_Totaltid</vt:lpstr>
      <vt:lpstr>Hovedranking!RankingAlle</vt:lpstr>
      <vt:lpstr>'Hovedranking-Kvinner'!RankingAlle</vt:lpstr>
      <vt:lpstr>Totalranking!RankingAlle</vt:lpstr>
      <vt:lpstr>'Ranking-Kort'!RankingKort</vt:lpstr>
      <vt:lpstr>'Ranking-Kort Kvinner'!RankingKort</vt:lpstr>
      <vt:lpstr>'Ranking-Mellom'!RankingMellom</vt:lpstr>
      <vt:lpstr>'Ranking-Mellom-Kvinner'!RankingMellom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Grandum</dc:creator>
  <cp:lastModifiedBy>Øyvind Grandum</cp:lastModifiedBy>
  <cp:lastPrinted>2020-12-26T19:37:58Z</cp:lastPrinted>
  <dcterms:created xsi:type="dcterms:W3CDTF">2015-06-05T18:19:34Z</dcterms:created>
  <dcterms:modified xsi:type="dcterms:W3CDTF">2023-12-17T15:36:36Z</dcterms:modified>
</cp:coreProperties>
</file>